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date1904="1" showInkAnnotation="0" autoCompressPictures="0"/>
  <bookViews>
    <workbookView xWindow="7120" yWindow="3540" windowWidth="24100" windowHeight="18120" tabRatio="5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8" i="1"/>
  <c r="B4" i="1"/>
  <c r="B5" i="1"/>
  <c r="B6" i="1"/>
  <c r="C32" i="1"/>
  <c r="K32" i="1"/>
  <c r="G32" i="1"/>
  <c r="B32" i="1"/>
  <c r="J32" i="1"/>
  <c r="F32" i="1"/>
  <c r="H32" i="1"/>
  <c r="C33" i="1"/>
  <c r="K33" i="1"/>
  <c r="G33" i="1"/>
  <c r="B33" i="1"/>
  <c r="J33" i="1"/>
  <c r="F33" i="1"/>
  <c r="H33" i="1"/>
  <c r="C34" i="1"/>
  <c r="K34" i="1"/>
  <c r="G34" i="1"/>
  <c r="B34" i="1"/>
  <c r="J34" i="1"/>
  <c r="F34" i="1"/>
  <c r="H34" i="1"/>
  <c r="C35" i="1"/>
  <c r="K35" i="1"/>
  <c r="G35" i="1"/>
  <c r="B35" i="1"/>
  <c r="J35" i="1"/>
  <c r="F35" i="1"/>
  <c r="H35" i="1"/>
  <c r="C36" i="1"/>
  <c r="K36" i="1"/>
  <c r="G36" i="1"/>
  <c r="B36" i="1"/>
  <c r="J36" i="1"/>
  <c r="F36" i="1"/>
  <c r="H36" i="1"/>
  <c r="C37" i="1"/>
  <c r="K37" i="1"/>
  <c r="G37" i="1"/>
  <c r="B37" i="1"/>
  <c r="J37" i="1"/>
  <c r="F37" i="1"/>
  <c r="H37" i="1"/>
  <c r="C38" i="1"/>
  <c r="K38" i="1"/>
  <c r="G38" i="1"/>
  <c r="B38" i="1"/>
  <c r="J38" i="1"/>
  <c r="F38" i="1"/>
  <c r="H38" i="1"/>
  <c r="C39" i="1"/>
  <c r="K39" i="1"/>
  <c r="G39" i="1"/>
  <c r="B39" i="1"/>
  <c r="J39" i="1"/>
  <c r="F39" i="1"/>
  <c r="H39" i="1"/>
  <c r="C40" i="1"/>
  <c r="K40" i="1"/>
  <c r="G40" i="1"/>
  <c r="B40" i="1"/>
  <c r="J40" i="1"/>
  <c r="F40" i="1"/>
  <c r="H40" i="1"/>
  <c r="C41" i="1"/>
  <c r="K41" i="1"/>
  <c r="G41" i="1"/>
  <c r="B41" i="1"/>
  <c r="J41" i="1"/>
  <c r="F41" i="1"/>
  <c r="H41" i="1"/>
  <c r="C42" i="1"/>
  <c r="K42" i="1"/>
  <c r="G42" i="1"/>
  <c r="B42" i="1"/>
  <c r="J42" i="1"/>
  <c r="F42" i="1"/>
  <c r="H42" i="1"/>
  <c r="C43" i="1"/>
  <c r="K43" i="1"/>
  <c r="G43" i="1"/>
  <c r="B43" i="1"/>
  <c r="J43" i="1"/>
  <c r="F43" i="1"/>
  <c r="H43" i="1"/>
  <c r="C44" i="1"/>
  <c r="K44" i="1"/>
  <c r="G44" i="1"/>
  <c r="B44" i="1"/>
  <c r="J44" i="1"/>
  <c r="F44" i="1"/>
  <c r="H44" i="1"/>
  <c r="C45" i="1"/>
  <c r="K45" i="1"/>
  <c r="G45" i="1"/>
  <c r="B45" i="1"/>
  <c r="J45" i="1"/>
  <c r="F45" i="1"/>
  <c r="H45" i="1"/>
  <c r="C46" i="1"/>
  <c r="K46" i="1"/>
  <c r="G46" i="1"/>
  <c r="B46" i="1"/>
  <c r="J46" i="1"/>
  <c r="F46" i="1"/>
  <c r="H46" i="1"/>
  <c r="C47" i="1"/>
  <c r="K47" i="1"/>
  <c r="G47" i="1"/>
  <c r="B47" i="1"/>
  <c r="J47" i="1"/>
  <c r="F47" i="1"/>
  <c r="H47" i="1"/>
  <c r="C48" i="1"/>
  <c r="K48" i="1"/>
  <c r="G48" i="1"/>
  <c r="B48" i="1"/>
  <c r="J48" i="1"/>
  <c r="F48" i="1"/>
  <c r="H48" i="1"/>
  <c r="C49" i="1"/>
  <c r="K49" i="1"/>
  <c r="G49" i="1"/>
  <c r="B49" i="1"/>
  <c r="J49" i="1"/>
  <c r="F49" i="1"/>
  <c r="H49" i="1"/>
  <c r="C50" i="1"/>
  <c r="K50" i="1"/>
  <c r="G50" i="1"/>
  <c r="B50" i="1"/>
  <c r="J50" i="1"/>
  <c r="F50" i="1"/>
  <c r="H50" i="1"/>
  <c r="C51" i="1"/>
  <c r="K51" i="1"/>
  <c r="G51" i="1"/>
  <c r="B51" i="1"/>
  <c r="J51" i="1"/>
  <c r="F51" i="1"/>
  <c r="H51" i="1"/>
  <c r="C52" i="1"/>
  <c r="K52" i="1"/>
  <c r="G52" i="1"/>
  <c r="B52" i="1"/>
  <c r="J52" i="1"/>
  <c r="F52" i="1"/>
  <c r="H52" i="1"/>
  <c r="C53" i="1"/>
  <c r="K53" i="1"/>
  <c r="G53" i="1"/>
  <c r="B53" i="1"/>
  <c r="J53" i="1"/>
  <c r="F53" i="1"/>
  <c r="H53" i="1"/>
  <c r="C54" i="1"/>
  <c r="K54" i="1"/>
  <c r="G54" i="1"/>
  <c r="B54" i="1"/>
  <c r="J54" i="1"/>
  <c r="F54" i="1"/>
  <c r="H54" i="1"/>
  <c r="C55" i="1"/>
  <c r="K55" i="1"/>
  <c r="G55" i="1"/>
  <c r="B55" i="1"/>
  <c r="J55" i="1"/>
  <c r="F55" i="1"/>
  <c r="H55" i="1"/>
  <c r="C56" i="1"/>
  <c r="K56" i="1"/>
  <c r="G56" i="1"/>
  <c r="B56" i="1"/>
  <c r="J56" i="1"/>
  <c r="F56" i="1"/>
  <c r="H56" i="1"/>
  <c r="C57" i="1"/>
  <c r="K57" i="1"/>
  <c r="G57" i="1"/>
  <c r="B57" i="1"/>
  <c r="J57" i="1"/>
  <c r="F57" i="1"/>
  <c r="H57" i="1"/>
  <c r="C58" i="1"/>
  <c r="K58" i="1"/>
  <c r="G58" i="1"/>
  <c r="B58" i="1"/>
  <c r="J58" i="1"/>
  <c r="F58" i="1"/>
  <c r="H58" i="1"/>
  <c r="C59" i="1"/>
  <c r="K59" i="1"/>
  <c r="G59" i="1"/>
  <c r="B59" i="1"/>
  <c r="J59" i="1"/>
  <c r="F59" i="1"/>
  <c r="H59" i="1"/>
  <c r="C60" i="1"/>
  <c r="K60" i="1"/>
  <c r="G60" i="1"/>
  <c r="B60" i="1"/>
  <c r="J60" i="1"/>
  <c r="F60" i="1"/>
  <c r="H60" i="1"/>
  <c r="C61" i="1"/>
  <c r="K61" i="1"/>
  <c r="G61" i="1"/>
  <c r="B61" i="1"/>
  <c r="J61" i="1"/>
  <c r="F61" i="1"/>
  <c r="H61" i="1"/>
  <c r="C62" i="1"/>
  <c r="K62" i="1"/>
  <c r="G62" i="1"/>
  <c r="B62" i="1"/>
  <c r="J62" i="1"/>
  <c r="F62" i="1"/>
  <c r="H62" i="1"/>
  <c r="C63" i="1"/>
  <c r="K63" i="1"/>
  <c r="G63" i="1"/>
  <c r="B63" i="1"/>
  <c r="J63" i="1"/>
  <c r="F63" i="1"/>
  <c r="H63" i="1"/>
  <c r="C64" i="1"/>
  <c r="K64" i="1"/>
  <c r="G64" i="1"/>
  <c r="B64" i="1"/>
  <c r="J64" i="1"/>
  <c r="F64" i="1"/>
  <c r="H64" i="1"/>
  <c r="C65" i="1"/>
  <c r="K65" i="1"/>
  <c r="G65" i="1"/>
  <c r="B65" i="1"/>
  <c r="J65" i="1"/>
  <c r="F65" i="1"/>
  <c r="H65" i="1"/>
  <c r="C66" i="1"/>
  <c r="K66" i="1"/>
  <c r="G66" i="1"/>
  <c r="B66" i="1"/>
  <c r="J66" i="1"/>
  <c r="F66" i="1"/>
  <c r="H66" i="1"/>
  <c r="C67" i="1"/>
  <c r="K67" i="1"/>
  <c r="G67" i="1"/>
  <c r="B67" i="1"/>
  <c r="J67" i="1"/>
  <c r="F67" i="1"/>
  <c r="H67" i="1"/>
  <c r="C68" i="1"/>
  <c r="K68" i="1"/>
  <c r="G68" i="1"/>
  <c r="B68" i="1"/>
  <c r="J68" i="1"/>
  <c r="F68" i="1"/>
  <c r="H68" i="1"/>
  <c r="C69" i="1"/>
  <c r="K69" i="1"/>
  <c r="G69" i="1"/>
  <c r="B69" i="1"/>
  <c r="J69" i="1"/>
  <c r="F69" i="1"/>
  <c r="H69" i="1"/>
  <c r="C70" i="1"/>
  <c r="K70" i="1"/>
  <c r="G70" i="1"/>
  <c r="B70" i="1"/>
  <c r="J70" i="1"/>
  <c r="F70" i="1"/>
  <c r="H70" i="1"/>
  <c r="C71" i="1"/>
  <c r="K71" i="1"/>
  <c r="G71" i="1"/>
  <c r="B71" i="1"/>
  <c r="J71" i="1"/>
  <c r="F71" i="1"/>
  <c r="H71" i="1"/>
  <c r="C72" i="1"/>
  <c r="K72" i="1"/>
  <c r="G72" i="1"/>
  <c r="B72" i="1"/>
  <c r="J72" i="1"/>
  <c r="F72" i="1"/>
  <c r="H72" i="1"/>
  <c r="C73" i="1"/>
  <c r="K73" i="1"/>
  <c r="G73" i="1"/>
  <c r="B73" i="1"/>
  <c r="J73" i="1"/>
  <c r="F73" i="1"/>
  <c r="H73" i="1"/>
  <c r="C74" i="1"/>
  <c r="K74" i="1"/>
  <c r="G74" i="1"/>
  <c r="B74" i="1"/>
  <c r="J74" i="1"/>
  <c r="F74" i="1"/>
  <c r="H74" i="1"/>
  <c r="C75" i="1"/>
  <c r="K75" i="1"/>
  <c r="G75" i="1"/>
  <c r="B75" i="1"/>
  <c r="J75" i="1"/>
  <c r="F75" i="1"/>
  <c r="H75" i="1"/>
  <c r="C76" i="1"/>
  <c r="K76" i="1"/>
  <c r="G76" i="1"/>
  <c r="B76" i="1"/>
  <c r="J76" i="1"/>
  <c r="F76" i="1"/>
  <c r="H76" i="1"/>
  <c r="C77" i="1"/>
  <c r="K77" i="1"/>
  <c r="G77" i="1"/>
  <c r="B77" i="1"/>
  <c r="J77" i="1"/>
  <c r="F77" i="1"/>
  <c r="H77" i="1"/>
  <c r="C78" i="1"/>
  <c r="K78" i="1"/>
  <c r="G78" i="1"/>
  <c r="B78" i="1"/>
  <c r="J78" i="1"/>
  <c r="F78" i="1"/>
  <c r="H78" i="1"/>
  <c r="C79" i="1"/>
  <c r="K79" i="1"/>
  <c r="G79" i="1"/>
  <c r="B79" i="1"/>
  <c r="J79" i="1"/>
  <c r="F79" i="1"/>
  <c r="H79" i="1"/>
  <c r="C80" i="1"/>
  <c r="K80" i="1"/>
  <c r="G80" i="1"/>
  <c r="B80" i="1"/>
  <c r="J80" i="1"/>
  <c r="F80" i="1"/>
  <c r="H80" i="1"/>
  <c r="C81" i="1"/>
  <c r="K81" i="1"/>
  <c r="G81" i="1"/>
  <c r="B81" i="1"/>
  <c r="J81" i="1"/>
  <c r="F81" i="1"/>
  <c r="H81" i="1"/>
  <c r="C82" i="1"/>
  <c r="K82" i="1"/>
  <c r="G82" i="1"/>
  <c r="B82" i="1"/>
  <c r="J82" i="1"/>
  <c r="F82" i="1"/>
  <c r="H82" i="1"/>
  <c r="C83" i="1"/>
  <c r="K83" i="1"/>
  <c r="G83" i="1"/>
  <c r="B83" i="1"/>
  <c r="J83" i="1"/>
  <c r="F83" i="1"/>
  <c r="H83" i="1"/>
  <c r="C84" i="1"/>
  <c r="K84" i="1"/>
  <c r="G84" i="1"/>
  <c r="B84" i="1"/>
  <c r="J84" i="1"/>
  <c r="F84" i="1"/>
  <c r="H84" i="1"/>
  <c r="C85" i="1"/>
  <c r="K85" i="1"/>
  <c r="G85" i="1"/>
  <c r="B85" i="1"/>
  <c r="J85" i="1"/>
  <c r="F85" i="1"/>
  <c r="H85" i="1"/>
  <c r="C86" i="1"/>
  <c r="K86" i="1"/>
  <c r="G86" i="1"/>
  <c r="B86" i="1"/>
  <c r="J86" i="1"/>
  <c r="F86" i="1"/>
  <c r="H86" i="1"/>
  <c r="C87" i="1"/>
  <c r="K87" i="1"/>
  <c r="G87" i="1"/>
  <c r="B87" i="1"/>
  <c r="J87" i="1"/>
  <c r="F87" i="1"/>
  <c r="H87" i="1"/>
  <c r="C88" i="1"/>
  <c r="K88" i="1"/>
  <c r="G88" i="1"/>
  <c r="B88" i="1"/>
  <c r="J88" i="1"/>
  <c r="F88" i="1"/>
  <c r="H88" i="1"/>
  <c r="C89" i="1"/>
  <c r="K89" i="1"/>
  <c r="G89" i="1"/>
  <c r="B89" i="1"/>
  <c r="J89" i="1"/>
  <c r="F89" i="1"/>
  <c r="H89" i="1"/>
  <c r="C90" i="1"/>
  <c r="K90" i="1"/>
  <c r="G90" i="1"/>
  <c r="B90" i="1"/>
  <c r="J90" i="1"/>
  <c r="F90" i="1"/>
  <c r="H90" i="1"/>
  <c r="C91" i="1"/>
  <c r="K91" i="1"/>
  <c r="G91" i="1"/>
  <c r="B91" i="1"/>
  <c r="J91" i="1"/>
  <c r="F91" i="1"/>
  <c r="H91" i="1"/>
  <c r="C92" i="1"/>
  <c r="K92" i="1"/>
  <c r="G92" i="1"/>
  <c r="B92" i="1"/>
  <c r="J92" i="1"/>
  <c r="F92" i="1"/>
  <c r="H92" i="1"/>
  <c r="C93" i="1"/>
  <c r="K93" i="1"/>
  <c r="G93" i="1"/>
  <c r="B93" i="1"/>
  <c r="J93" i="1"/>
  <c r="F93" i="1"/>
  <c r="H93" i="1"/>
  <c r="C94" i="1"/>
  <c r="K94" i="1"/>
  <c r="G94" i="1"/>
  <c r="B94" i="1"/>
  <c r="J94" i="1"/>
  <c r="F94" i="1"/>
  <c r="H94" i="1"/>
  <c r="C95" i="1"/>
  <c r="K95" i="1"/>
  <c r="G95" i="1"/>
  <c r="B95" i="1"/>
  <c r="J95" i="1"/>
  <c r="F95" i="1"/>
  <c r="H95" i="1"/>
  <c r="C96" i="1"/>
  <c r="K96" i="1"/>
  <c r="G96" i="1"/>
  <c r="B96" i="1"/>
  <c r="J96" i="1"/>
  <c r="F96" i="1"/>
  <c r="H96" i="1"/>
  <c r="C97" i="1"/>
  <c r="K97" i="1"/>
  <c r="G97" i="1"/>
  <c r="B97" i="1"/>
  <c r="J97" i="1"/>
  <c r="F97" i="1"/>
  <c r="H97" i="1"/>
  <c r="C98" i="1"/>
  <c r="K98" i="1"/>
  <c r="G98" i="1"/>
  <c r="B98" i="1"/>
  <c r="J98" i="1"/>
  <c r="F98" i="1"/>
  <c r="H98" i="1"/>
  <c r="C99" i="1"/>
  <c r="K99" i="1"/>
  <c r="G99" i="1"/>
  <c r="B99" i="1"/>
  <c r="J99" i="1"/>
  <c r="F99" i="1"/>
  <c r="H99" i="1"/>
  <c r="C100" i="1"/>
  <c r="K100" i="1"/>
  <c r="G100" i="1"/>
  <c r="B100" i="1"/>
  <c r="J100" i="1"/>
  <c r="F100" i="1"/>
  <c r="H100" i="1"/>
  <c r="C101" i="1"/>
  <c r="K101" i="1"/>
  <c r="G101" i="1"/>
  <c r="B101" i="1"/>
  <c r="J101" i="1"/>
  <c r="F101" i="1"/>
  <c r="H101" i="1"/>
  <c r="C102" i="1"/>
  <c r="K102" i="1"/>
  <c r="G102" i="1"/>
  <c r="B102" i="1"/>
  <c r="J102" i="1"/>
  <c r="F102" i="1"/>
  <c r="H102" i="1"/>
  <c r="C103" i="1"/>
  <c r="K103" i="1"/>
  <c r="G103" i="1"/>
  <c r="B103" i="1"/>
  <c r="J103" i="1"/>
  <c r="F103" i="1"/>
  <c r="H103" i="1"/>
  <c r="C104" i="1"/>
  <c r="K104" i="1"/>
  <c r="G104" i="1"/>
  <c r="B104" i="1"/>
  <c r="J104" i="1"/>
  <c r="F104" i="1"/>
  <c r="H104" i="1"/>
  <c r="C105" i="1"/>
  <c r="K105" i="1"/>
  <c r="G105" i="1"/>
  <c r="B105" i="1"/>
  <c r="J105" i="1"/>
  <c r="F105" i="1"/>
  <c r="H105" i="1"/>
  <c r="C106" i="1"/>
  <c r="K106" i="1"/>
  <c r="G106" i="1"/>
  <c r="B106" i="1"/>
  <c r="J106" i="1"/>
  <c r="F106" i="1"/>
  <c r="H106" i="1"/>
  <c r="C107" i="1"/>
  <c r="K107" i="1"/>
  <c r="G107" i="1"/>
  <c r="B107" i="1"/>
  <c r="J107" i="1"/>
  <c r="F107" i="1"/>
  <c r="H107" i="1"/>
  <c r="C108" i="1"/>
  <c r="K108" i="1"/>
  <c r="G108" i="1"/>
  <c r="B108" i="1"/>
  <c r="J108" i="1"/>
  <c r="F108" i="1"/>
  <c r="H108" i="1"/>
  <c r="C109" i="1"/>
  <c r="K109" i="1"/>
  <c r="G109" i="1"/>
  <c r="B109" i="1"/>
  <c r="J109" i="1"/>
  <c r="F109" i="1"/>
  <c r="H109" i="1"/>
  <c r="C110" i="1"/>
  <c r="K110" i="1"/>
  <c r="G110" i="1"/>
  <c r="B110" i="1"/>
  <c r="J110" i="1"/>
  <c r="F110" i="1"/>
  <c r="H110" i="1"/>
  <c r="C111" i="1"/>
  <c r="K111" i="1"/>
  <c r="G111" i="1"/>
  <c r="B111" i="1"/>
  <c r="J111" i="1"/>
  <c r="F111" i="1"/>
  <c r="H111" i="1"/>
  <c r="C112" i="1"/>
  <c r="K112" i="1"/>
  <c r="G112" i="1"/>
  <c r="B112" i="1"/>
  <c r="J112" i="1"/>
  <c r="F112" i="1"/>
  <c r="H112" i="1"/>
  <c r="C113" i="1"/>
  <c r="K113" i="1"/>
  <c r="G113" i="1"/>
  <c r="B113" i="1"/>
  <c r="J113" i="1"/>
  <c r="F113" i="1"/>
  <c r="H113" i="1"/>
  <c r="C114" i="1"/>
  <c r="K114" i="1"/>
  <c r="G114" i="1"/>
  <c r="B114" i="1"/>
  <c r="J114" i="1"/>
  <c r="F114" i="1"/>
  <c r="H114" i="1"/>
  <c r="C115" i="1"/>
  <c r="K115" i="1"/>
  <c r="G115" i="1"/>
  <c r="B115" i="1"/>
  <c r="J115" i="1"/>
  <c r="F115" i="1"/>
  <c r="H115" i="1"/>
  <c r="C116" i="1"/>
  <c r="K116" i="1"/>
  <c r="G116" i="1"/>
  <c r="B116" i="1"/>
  <c r="J116" i="1"/>
  <c r="F116" i="1"/>
  <c r="H116" i="1"/>
  <c r="C117" i="1"/>
  <c r="K117" i="1"/>
  <c r="G117" i="1"/>
  <c r="B117" i="1"/>
  <c r="J117" i="1"/>
  <c r="F117" i="1"/>
  <c r="H117" i="1"/>
  <c r="C118" i="1"/>
  <c r="K118" i="1"/>
  <c r="G118" i="1"/>
  <c r="B118" i="1"/>
  <c r="J118" i="1"/>
  <c r="F118" i="1"/>
  <c r="H118" i="1"/>
  <c r="C119" i="1"/>
  <c r="K119" i="1"/>
  <c r="G119" i="1"/>
  <c r="B119" i="1"/>
  <c r="J119" i="1"/>
  <c r="F119" i="1"/>
  <c r="H119" i="1"/>
  <c r="C120" i="1"/>
  <c r="K120" i="1"/>
  <c r="G120" i="1"/>
  <c r="B120" i="1"/>
  <c r="J120" i="1"/>
  <c r="F120" i="1"/>
  <c r="H120" i="1"/>
  <c r="C121" i="1"/>
  <c r="K121" i="1"/>
  <c r="G121" i="1"/>
  <c r="B121" i="1"/>
  <c r="J121" i="1"/>
  <c r="F121" i="1"/>
  <c r="H121" i="1"/>
  <c r="C122" i="1"/>
  <c r="K122" i="1"/>
  <c r="G122" i="1"/>
  <c r="B122" i="1"/>
  <c r="J122" i="1"/>
  <c r="F122" i="1"/>
  <c r="H122" i="1"/>
  <c r="C123" i="1"/>
  <c r="K123" i="1"/>
  <c r="G123" i="1"/>
  <c r="B123" i="1"/>
  <c r="J123" i="1"/>
  <c r="F123" i="1"/>
  <c r="H123" i="1"/>
  <c r="C124" i="1"/>
  <c r="K124" i="1"/>
  <c r="G124" i="1"/>
  <c r="B124" i="1"/>
  <c r="J124" i="1"/>
  <c r="F124" i="1"/>
  <c r="H124" i="1"/>
  <c r="C125" i="1"/>
  <c r="K125" i="1"/>
  <c r="G125" i="1"/>
  <c r="B125" i="1"/>
  <c r="J125" i="1"/>
  <c r="F125" i="1"/>
  <c r="H125" i="1"/>
  <c r="C126" i="1"/>
  <c r="K126" i="1"/>
  <c r="G126" i="1"/>
  <c r="B126" i="1"/>
  <c r="J126" i="1"/>
  <c r="F126" i="1"/>
  <c r="H126" i="1"/>
  <c r="C127" i="1"/>
  <c r="K127" i="1"/>
  <c r="G127" i="1"/>
  <c r="B127" i="1"/>
  <c r="J127" i="1"/>
  <c r="F127" i="1"/>
  <c r="H127" i="1"/>
  <c r="C128" i="1"/>
  <c r="K128" i="1"/>
  <c r="G128" i="1"/>
  <c r="B128" i="1"/>
  <c r="J128" i="1"/>
  <c r="F128" i="1"/>
  <c r="H128" i="1"/>
  <c r="C129" i="1"/>
  <c r="K129" i="1"/>
  <c r="G129" i="1"/>
  <c r="B129" i="1"/>
  <c r="J129" i="1"/>
  <c r="F129" i="1"/>
  <c r="H129" i="1"/>
  <c r="C130" i="1"/>
  <c r="K130" i="1"/>
  <c r="G130" i="1"/>
  <c r="B130" i="1"/>
  <c r="J130" i="1"/>
  <c r="F130" i="1"/>
  <c r="H130" i="1"/>
  <c r="C131" i="1"/>
  <c r="K131" i="1"/>
  <c r="G131" i="1"/>
  <c r="B131" i="1"/>
  <c r="J131" i="1"/>
  <c r="F131" i="1"/>
  <c r="H131" i="1"/>
  <c r="C132" i="1"/>
  <c r="K132" i="1"/>
  <c r="G132" i="1"/>
  <c r="B132" i="1"/>
  <c r="J132" i="1"/>
  <c r="F132" i="1"/>
  <c r="H132" i="1"/>
  <c r="C133" i="1"/>
  <c r="K133" i="1"/>
  <c r="G133" i="1"/>
  <c r="B133" i="1"/>
  <c r="J133" i="1"/>
  <c r="F133" i="1"/>
  <c r="H133" i="1"/>
  <c r="C134" i="1"/>
  <c r="K134" i="1"/>
  <c r="G134" i="1"/>
  <c r="B134" i="1"/>
  <c r="J134" i="1"/>
  <c r="F134" i="1"/>
  <c r="H134" i="1"/>
  <c r="C135" i="1"/>
  <c r="K135" i="1"/>
  <c r="G135" i="1"/>
  <c r="B135" i="1"/>
  <c r="J135" i="1"/>
  <c r="F135" i="1"/>
  <c r="H135" i="1"/>
  <c r="C136" i="1"/>
  <c r="K136" i="1"/>
  <c r="G136" i="1"/>
  <c r="B136" i="1"/>
  <c r="J136" i="1"/>
  <c r="F136" i="1"/>
  <c r="H136" i="1"/>
  <c r="C137" i="1"/>
  <c r="K137" i="1"/>
  <c r="G137" i="1"/>
  <c r="B137" i="1"/>
  <c r="J137" i="1"/>
  <c r="F137" i="1"/>
  <c r="H137" i="1"/>
  <c r="C138" i="1"/>
  <c r="K138" i="1"/>
  <c r="G138" i="1"/>
  <c r="B138" i="1"/>
  <c r="J138" i="1"/>
  <c r="F138" i="1"/>
  <c r="H138" i="1"/>
  <c r="C139" i="1"/>
  <c r="K139" i="1"/>
  <c r="G139" i="1"/>
  <c r="B139" i="1"/>
  <c r="J139" i="1"/>
  <c r="F139" i="1"/>
  <c r="H139" i="1"/>
  <c r="C140" i="1"/>
  <c r="K140" i="1"/>
  <c r="G140" i="1"/>
  <c r="B140" i="1"/>
  <c r="J140" i="1"/>
  <c r="F140" i="1"/>
  <c r="H140" i="1"/>
  <c r="C141" i="1"/>
  <c r="K141" i="1"/>
  <c r="G141" i="1"/>
  <c r="B141" i="1"/>
  <c r="J141" i="1"/>
  <c r="F141" i="1"/>
  <c r="H141" i="1"/>
  <c r="C142" i="1"/>
  <c r="K142" i="1"/>
  <c r="G142" i="1"/>
  <c r="B142" i="1"/>
  <c r="J142" i="1"/>
  <c r="F142" i="1"/>
  <c r="H142" i="1"/>
  <c r="C143" i="1"/>
  <c r="K143" i="1"/>
  <c r="G143" i="1"/>
  <c r="B143" i="1"/>
  <c r="J143" i="1"/>
  <c r="F143" i="1"/>
  <c r="H143" i="1"/>
  <c r="C144" i="1"/>
  <c r="K144" i="1"/>
  <c r="G144" i="1"/>
  <c r="B144" i="1"/>
  <c r="J144" i="1"/>
  <c r="F144" i="1"/>
  <c r="H144" i="1"/>
  <c r="C145" i="1"/>
  <c r="K145" i="1"/>
  <c r="G145" i="1"/>
  <c r="B145" i="1"/>
  <c r="J145" i="1"/>
  <c r="F145" i="1"/>
  <c r="H145" i="1"/>
  <c r="C146" i="1"/>
  <c r="K146" i="1"/>
  <c r="G146" i="1"/>
  <c r="B146" i="1"/>
  <c r="J146" i="1"/>
  <c r="F146" i="1"/>
  <c r="H146" i="1"/>
  <c r="C147" i="1"/>
  <c r="K147" i="1"/>
  <c r="G147" i="1"/>
  <c r="B147" i="1"/>
  <c r="J147" i="1"/>
  <c r="F147" i="1"/>
  <c r="H147" i="1"/>
  <c r="C148" i="1"/>
  <c r="K148" i="1"/>
  <c r="G148" i="1"/>
  <c r="B148" i="1"/>
  <c r="J148" i="1"/>
  <c r="F148" i="1"/>
  <c r="H148" i="1"/>
  <c r="C149" i="1"/>
  <c r="K149" i="1"/>
  <c r="G149" i="1"/>
  <c r="B149" i="1"/>
  <c r="J149" i="1"/>
  <c r="F149" i="1"/>
  <c r="H149" i="1"/>
  <c r="C150" i="1"/>
  <c r="K150" i="1"/>
  <c r="G150" i="1"/>
  <c r="B150" i="1"/>
  <c r="J150" i="1"/>
  <c r="F150" i="1"/>
  <c r="H150" i="1"/>
  <c r="C151" i="1"/>
  <c r="K151" i="1"/>
  <c r="G151" i="1"/>
  <c r="B151" i="1"/>
  <c r="J151" i="1"/>
  <c r="F151" i="1"/>
  <c r="H151" i="1"/>
  <c r="C152" i="1"/>
  <c r="K152" i="1"/>
  <c r="G152" i="1"/>
  <c r="B152" i="1"/>
  <c r="J152" i="1"/>
  <c r="F152" i="1"/>
  <c r="H152" i="1"/>
  <c r="C153" i="1"/>
  <c r="K153" i="1"/>
  <c r="G153" i="1"/>
  <c r="B153" i="1"/>
  <c r="J153" i="1"/>
  <c r="F153" i="1"/>
  <c r="H153" i="1"/>
  <c r="C154" i="1"/>
  <c r="K154" i="1"/>
  <c r="G154" i="1"/>
  <c r="B154" i="1"/>
  <c r="J154" i="1"/>
  <c r="F154" i="1"/>
  <c r="H154" i="1"/>
  <c r="C155" i="1"/>
  <c r="K155" i="1"/>
  <c r="G155" i="1"/>
  <c r="B155" i="1"/>
  <c r="J155" i="1"/>
  <c r="F155" i="1"/>
  <c r="H155" i="1"/>
  <c r="C156" i="1"/>
  <c r="K156" i="1"/>
  <c r="G156" i="1"/>
  <c r="B156" i="1"/>
  <c r="J156" i="1"/>
  <c r="F156" i="1"/>
  <c r="H156" i="1"/>
  <c r="C157" i="1"/>
  <c r="K157" i="1"/>
  <c r="G157" i="1"/>
  <c r="B157" i="1"/>
  <c r="J157" i="1"/>
  <c r="F157" i="1"/>
  <c r="H157" i="1"/>
  <c r="C158" i="1"/>
  <c r="K158" i="1"/>
  <c r="G158" i="1"/>
  <c r="B158" i="1"/>
  <c r="J158" i="1"/>
  <c r="F158" i="1"/>
  <c r="H158" i="1"/>
  <c r="C159" i="1"/>
  <c r="K159" i="1"/>
  <c r="G159" i="1"/>
  <c r="B159" i="1"/>
  <c r="J159" i="1"/>
  <c r="F159" i="1"/>
  <c r="H159" i="1"/>
  <c r="C160" i="1"/>
  <c r="K160" i="1"/>
  <c r="G160" i="1"/>
  <c r="B160" i="1"/>
  <c r="J160" i="1"/>
  <c r="F160" i="1"/>
  <c r="H160" i="1"/>
  <c r="C161" i="1"/>
  <c r="K161" i="1"/>
  <c r="G161" i="1"/>
  <c r="B161" i="1"/>
  <c r="J161" i="1"/>
  <c r="F161" i="1"/>
  <c r="H161" i="1"/>
  <c r="C162" i="1"/>
  <c r="K162" i="1"/>
  <c r="G162" i="1"/>
  <c r="B162" i="1"/>
  <c r="J162" i="1"/>
  <c r="F162" i="1"/>
  <c r="H162" i="1"/>
  <c r="C163" i="1"/>
  <c r="K163" i="1"/>
  <c r="G163" i="1"/>
  <c r="B163" i="1"/>
  <c r="J163" i="1"/>
  <c r="F163" i="1"/>
  <c r="H163" i="1"/>
  <c r="C164" i="1"/>
  <c r="K164" i="1"/>
  <c r="G164" i="1"/>
  <c r="B164" i="1"/>
  <c r="J164" i="1"/>
  <c r="F164" i="1"/>
  <c r="H164" i="1"/>
  <c r="C165" i="1"/>
  <c r="K165" i="1"/>
  <c r="G165" i="1"/>
  <c r="B165" i="1"/>
  <c r="J165" i="1"/>
  <c r="F165" i="1"/>
  <c r="H165" i="1"/>
  <c r="C166" i="1"/>
  <c r="K166" i="1"/>
  <c r="G166" i="1"/>
  <c r="B166" i="1"/>
  <c r="J166" i="1"/>
  <c r="F166" i="1"/>
  <c r="H166" i="1"/>
  <c r="C167" i="1"/>
  <c r="K167" i="1"/>
  <c r="G167" i="1"/>
  <c r="B167" i="1"/>
  <c r="J167" i="1"/>
  <c r="F167" i="1"/>
  <c r="H167" i="1"/>
  <c r="C168" i="1"/>
  <c r="K168" i="1"/>
  <c r="G168" i="1"/>
  <c r="B168" i="1"/>
  <c r="J168" i="1"/>
  <c r="F168" i="1"/>
  <c r="H168" i="1"/>
  <c r="C169" i="1"/>
  <c r="K169" i="1"/>
  <c r="G169" i="1"/>
  <c r="B169" i="1"/>
  <c r="J169" i="1"/>
  <c r="F169" i="1"/>
  <c r="H169" i="1"/>
  <c r="C170" i="1"/>
  <c r="K170" i="1"/>
  <c r="G170" i="1"/>
  <c r="B170" i="1"/>
  <c r="J170" i="1"/>
  <c r="F170" i="1"/>
  <c r="H170" i="1"/>
  <c r="C171" i="1"/>
  <c r="K171" i="1"/>
  <c r="G171" i="1"/>
  <c r="B171" i="1"/>
  <c r="J171" i="1"/>
  <c r="F171" i="1"/>
  <c r="H171" i="1"/>
  <c r="C172" i="1"/>
  <c r="K172" i="1"/>
  <c r="G172" i="1"/>
  <c r="B172" i="1"/>
  <c r="J172" i="1"/>
  <c r="F172" i="1"/>
  <c r="H172" i="1"/>
  <c r="C173" i="1"/>
  <c r="K173" i="1"/>
  <c r="G173" i="1"/>
  <c r="B173" i="1"/>
  <c r="J173" i="1"/>
  <c r="F173" i="1"/>
  <c r="H173" i="1"/>
  <c r="C174" i="1"/>
  <c r="K174" i="1"/>
  <c r="G174" i="1"/>
  <c r="B174" i="1"/>
  <c r="J174" i="1"/>
  <c r="F174" i="1"/>
  <c r="H174" i="1"/>
  <c r="C175" i="1"/>
  <c r="K175" i="1"/>
  <c r="G175" i="1"/>
  <c r="B175" i="1"/>
  <c r="J175" i="1"/>
  <c r="F175" i="1"/>
  <c r="H175" i="1"/>
  <c r="C176" i="1"/>
  <c r="K176" i="1"/>
  <c r="G176" i="1"/>
  <c r="B176" i="1"/>
  <c r="J176" i="1"/>
  <c r="F176" i="1"/>
  <c r="H176" i="1"/>
  <c r="C177" i="1"/>
  <c r="K177" i="1"/>
  <c r="G177" i="1"/>
  <c r="B177" i="1"/>
  <c r="J177" i="1"/>
  <c r="F177" i="1"/>
  <c r="H177" i="1"/>
  <c r="C178" i="1"/>
  <c r="K178" i="1"/>
  <c r="G178" i="1"/>
  <c r="B178" i="1"/>
  <c r="J178" i="1"/>
  <c r="F178" i="1"/>
  <c r="H178" i="1"/>
  <c r="C179" i="1"/>
  <c r="K179" i="1"/>
  <c r="G179" i="1"/>
  <c r="B179" i="1"/>
  <c r="J179" i="1"/>
  <c r="F179" i="1"/>
  <c r="H179" i="1"/>
  <c r="C180" i="1"/>
  <c r="K180" i="1"/>
  <c r="G180" i="1"/>
  <c r="B180" i="1"/>
  <c r="J180" i="1"/>
  <c r="F180" i="1"/>
  <c r="H180" i="1"/>
  <c r="C181" i="1"/>
  <c r="K181" i="1"/>
  <c r="G181" i="1"/>
  <c r="B181" i="1"/>
  <c r="J181" i="1"/>
  <c r="F181" i="1"/>
  <c r="H181" i="1"/>
  <c r="C182" i="1"/>
  <c r="K182" i="1"/>
  <c r="G182" i="1"/>
  <c r="B182" i="1"/>
  <c r="J182" i="1"/>
  <c r="F182" i="1"/>
  <c r="H182" i="1"/>
  <c r="C183" i="1"/>
  <c r="K183" i="1"/>
  <c r="G183" i="1"/>
  <c r="B183" i="1"/>
  <c r="J183" i="1"/>
  <c r="F183" i="1"/>
  <c r="H183" i="1"/>
  <c r="C184" i="1"/>
  <c r="K184" i="1"/>
  <c r="G184" i="1"/>
  <c r="B184" i="1"/>
  <c r="J184" i="1"/>
  <c r="F184" i="1"/>
  <c r="H184" i="1"/>
  <c r="C185" i="1"/>
  <c r="K185" i="1"/>
  <c r="G185" i="1"/>
  <c r="B185" i="1"/>
  <c r="J185" i="1"/>
  <c r="F185" i="1"/>
  <c r="H185" i="1"/>
  <c r="C186" i="1"/>
  <c r="K186" i="1"/>
  <c r="G186" i="1"/>
  <c r="B186" i="1"/>
  <c r="J186" i="1"/>
  <c r="F186" i="1"/>
  <c r="H186" i="1"/>
  <c r="C187" i="1"/>
  <c r="K187" i="1"/>
  <c r="G187" i="1"/>
  <c r="B187" i="1"/>
  <c r="J187" i="1"/>
  <c r="F187" i="1"/>
  <c r="H187" i="1"/>
  <c r="C188" i="1"/>
  <c r="K188" i="1"/>
  <c r="G188" i="1"/>
  <c r="B188" i="1"/>
  <c r="J188" i="1"/>
  <c r="F188" i="1"/>
  <c r="H188" i="1"/>
  <c r="C189" i="1"/>
  <c r="K189" i="1"/>
  <c r="G189" i="1"/>
  <c r="B189" i="1"/>
  <c r="J189" i="1"/>
  <c r="F189" i="1"/>
  <c r="H189" i="1"/>
  <c r="C190" i="1"/>
  <c r="K190" i="1"/>
  <c r="G190" i="1"/>
  <c r="B190" i="1"/>
  <c r="J190" i="1"/>
  <c r="F190" i="1"/>
  <c r="H190" i="1"/>
  <c r="C191" i="1"/>
  <c r="K191" i="1"/>
  <c r="G191" i="1"/>
  <c r="B191" i="1"/>
  <c r="J191" i="1"/>
  <c r="F191" i="1"/>
  <c r="H191" i="1"/>
  <c r="C192" i="1"/>
  <c r="K192" i="1"/>
  <c r="G192" i="1"/>
  <c r="B192" i="1"/>
  <c r="J192" i="1"/>
  <c r="F192" i="1"/>
  <c r="H192" i="1"/>
  <c r="C193" i="1"/>
  <c r="K193" i="1"/>
  <c r="G193" i="1"/>
  <c r="B193" i="1"/>
  <c r="J193" i="1"/>
  <c r="F193" i="1"/>
  <c r="H193" i="1"/>
  <c r="C194" i="1"/>
  <c r="K194" i="1"/>
  <c r="G194" i="1"/>
  <c r="B194" i="1"/>
  <c r="J194" i="1"/>
  <c r="F194" i="1"/>
  <c r="H194" i="1"/>
  <c r="C195" i="1"/>
  <c r="K195" i="1"/>
  <c r="G195" i="1"/>
  <c r="B195" i="1"/>
  <c r="J195" i="1"/>
  <c r="F195" i="1"/>
  <c r="H195" i="1"/>
  <c r="C196" i="1"/>
  <c r="K196" i="1"/>
  <c r="G196" i="1"/>
  <c r="B196" i="1"/>
  <c r="J196" i="1"/>
  <c r="F196" i="1"/>
  <c r="H196" i="1"/>
  <c r="C197" i="1"/>
  <c r="K197" i="1"/>
  <c r="G197" i="1"/>
  <c r="B197" i="1"/>
  <c r="J197" i="1"/>
  <c r="F197" i="1"/>
  <c r="H197" i="1"/>
  <c r="C198" i="1"/>
  <c r="K198" i="1"/>
  <c r="G198" i="1"/>
  <c r="B198" i="1"/>
  <c r="J198" i="1"/>
  <c r="F198" i="1"/>
  <c r="H198" i="1"/>
  <c r="C199" i="1"/>
  <c r="K199" i="1"/>
  <c r="G199" i="1"/>
  <c r="B199" i="1"/>
  <c r="J199" i="1"/>
  <c r="F199" i="1"/>
  <c r="H199" i="1"/>
  <c r="C200" i="1"/>
  <c r="K200" i="1"/>
  <c r="G200" i="1"/>
  <c r="B200" i="1"/>
  <c r="J200" i="1"/>
  <c r="F200" i="1"/>
  <c r="H200" i="1"/>
  <c r="C201" i="1"/>
  <c r="K201" i="1"/>
  <c r="G201" i="1"/>
  <c r="B201" i="1"/>
  <c r="J201" i="1"/>
  <c r="F201" i="1"/>
  <c r="H201" i="1"/>
  <c r="C202" i="1"/>
  <c r="K202" i="1"/>
  <c r="G202" i="1"/>
  <c r="B202" i="1"/>
  <c r="J202" i="1"/>
  <c r="F202" i="1"/>
  <c r="H202" i="1"/>
  <c r="C203" i="1"/>
  <c r="K203" i="1"/>
  <c r="G203" i="1"/>
  <c r="B203" i="1"/>
  <c r="J203" i="1"/>
  <c r="F203" i="1"/>
  <c r="H203" i="1"/>
  <c r="C204" i="1"/>
  <c r="K204" i="1"/>
  <c r="G204" i="1"/>
  <c r="B204" i="1"/>
  <c r="J204" i="1"/>
  <c r="F204" i="1"/>
  <c r="H204" i="1"/>
  <c r="C205" i="1"/>
  <c r="K205" i="1"/>
  <c r="G205" i="1"/>
  <c r="B205" i="1"/>
  <c r="J205" i="1"/>
  <c r="F205" i="1"/>
  <c r="H205" i="1"/>
  <c r="C206" i="1"/>
  <c r="K206" i="1"/>
  <c r="G206" i="1"/>
  <c r="B206" i="1"/>
  <c r="J206" i="1"/>
  <c r="F206" i="1"/>
  <c r="H206" i="1"/>
  <c r="C207" i="1"/>
  <c r="K207" i="1"/>
  <c r="G207" i="1"/>
  <c r="B207" i="1"/>
  <c r="J207" i="1"/>
  <c r="F207" i="1"/>
  <c r="H207" i="1"/>
  <c r="C208" i="1"/>
  <c r="K208" i="1"/>
  <c r="G208" i="1"/>
  <c r="B208" i="1"/>
  <c r="J208" i="1"/>
  <c r="F208" i="1"/>
  <c r="H208" i="1"/>
  <c r="C209" i="1"/>
  <c r="K209" i="1"/>
  <c r="G209" i="1"/>
  <c r="B209" i="1"/>
  <c r="J209" i="1"/>
  <c r="F209" i="1"/>
  <c r="H209" i="1"/>
  <c r="C210" i="1"/>
  <c r="K210" i="1"/>
  <c r="G210" i="1"/>
  <c r="B210" i="1"/>
  <c r="J210" i="1"/>
  <c r="F210" i="1"/>
  <c r="H210" i="1"/>
  <c r="C211" i="1"/>
  <c r="K211" i="1"/>
  <c r="G211" i="1"/>
  <c r="B211" i="1"/>
  <c r="J211" i="1"/>
  <c r="F211" i="1"/>
  <c r="H211" i="1"/>
  <c r="C212" i="1"/>
  <c r="K212" i="1"/>
  <c r="G212" i="1"/>
  <c r="B212" i="1"/>
  <c r="J212" i="1"/>
  <c r="F212" i="1"/>
  <c r="H212" i="1"/>
  <c r="C213" i="1"/>
  <c r="K213" i="1"/>
  <c r="G213" i="1"/>
  <c r="B213" i="1"/>
  <c r="J213" i="1"/>
  <c r="F213" i="1"/>
  <c r="H213" i="1"/>
  <c r="C214" i="1"/>
  <c r="K214" i="1"/>
  <c r="G214" i="1"/>
  <c r="B214" i="1"/>
  <c r="J214" i="1"/>
  <c r="F214" i="1"/>
  <c r="H214" i="1"/>
  <c r="C215" i="1"/>
  <c r="K215" i="1"/>
  <c r="G215" i="1"/>
  <c r="B215" i="1"/>
  <c r="J215" i="1"/>
  <c r="F215" i="1"/>
  <c r="H215" i="1"/>
  <c r="C216" i="1"/>
  <c r="K216" i="1"/>
  <c r="G216" i="1"/>
  <c r="B216" i="1"/>
  <c r="J216" i="1"/>
  <c r="F216" i="1"/>
  <c r="H216" i="1"/>
  <c r="C217" i="1"/>
  <c r="K217" i="1"/>
  <c r="G217" i="1"/>
  <c r="B217" i="1"/>
  <c r="J217" i="1"/>
  <c r="F217" i="1"/>
  <c r="H217" i="1"/>
  <c r="C218" i="1"/>
  <c r="K218" i="1"/>
  <c r="G218" i="1"/>
  <c r="B218" i="1"/>
  <c r="J218" i="1"/>
  <c r="F218" i="1"/>
  <c r="H218" i="1"/>
  <c r="C219" i="1"/>
  <c r="K219" i="1"/>
  <c r="G219" i="1"/>
  <c r="B219" i="1"/>
  <c r="J219" i="1"/>
  <c r="F219" i="1"/>
  <c r="H219" i="1"/>
  <c r="C220" i="1"/>
  <c r="K220" i="1"/>
  <c r="G220" i="1"/>
  <c r="B220" i="1"/>
  <c r="J220" i="1"/>
  <c r="F220" i="1"/>
  <c r="H220" i="1"/>
  <c r="C221" i="1"/>
  <c r="K221" i="1"/>
  <c r="G221" i="1"/>
  <c r="B221" i="1"/>
  <c r="J221" i="1"/>
  <c r="F221" i="1"/>
  <c r="H221" i="1"/>
  <c r="C222" i="1"/>
  <c r="K222" i="1"/>
  <c r="G222" i="1"/>
  <c r="B222" i="1"/>
  <c r="J222" i="1"/>
  <c r="F222" i="1"/>
  <c r="H222" i="1"/>
  <c r="C223" i="1"/>
  <c r="K223" i="1"/>
  <c r="G223" i="1"/>
  <c r="B223" i="1"/>
  <c r="J223" i="1"/>
  <c r="F223" i="1"/>
  <c r="H223" i="1"/>
  <c r="C224" i="1"/>
  <c r="K224" i="1"/>
  <c r="G224" i="1"/>
  <c r="B224" i="1"/>
  <c r="J224" i="1"/>
  <c r="F224" i="1"/>
  <c r="H224" i="1"/>
  <c r="C225" i="1"/>
  <c r="K225" i="1"/>
  <c r="G225" i="1"/>
  <c r="B225" i="1"/>
  <c r="J225" i="1"/>
  <c r="F225" i="1"/>
  <c r="H225" i="1"/>
  <c r="C226" i="1"/>
  <c r="K226" i="1"/>
  <c r="G226" i="1"/>
  <c r="B226" i="1"/>
  <c r="J226" i="1"/>
  <c r="F226" i="1"/>
  <c r="H226" i="1"/>
  <c r="C227" i="1"/>
  <c r="K227" i="1"/>
  <c r="G227" i="1"/>
  <c r="B227" i="1"/>
  <c r="J227" i="1"/>
  <c r="F227" i="1"/>
  <c r="H227" i="1"/>
  <c r="C228" i="1"/>
  <c r="K228" i="1"/>
  <c r="G228" i="1"/>
  <c r="B228" i="1"/>
  <c r="J228" i="1"/>
  <c r="F228" i="1"/>
  <c r="H228" i="1"/>
  <c r="C229" i="1"/>
  <c r="K229" i="1"/>
  <c r="G229" i="1"/>
  <c r="B229" i="1"/>
  <c r="J229" i="1"/>
  <c r="F229" i="1"/>
  <c r="H229" i="1"/>
  <c r="C230" i="1"/>
  <c r="K230" i="1"/>
  <c r="G230" i="1"/>
  <c r="B230" i="1"/>
  <c r="J230" i="1"/>
  <c r="F230" i="1"/>
  <c r="H230" i="1"/>
  <c r="C231" i="1"/>
  <c r="K231" i="1"/>
  <c r="G231" i="1"/>
  <c r="B231" i="1"/>
  <c r="J231" i="1"/>
  <c r="F231" i="1"/>
  <c r="H231" i="1"/>
  <c r="C232" i="1"/>
  <c r="K232" i="1"/>
  <c r="G232" i="1"/>
  <c r="B232" i="1"/>
  <c r="J232" i="1"/>
  <c r="F232" i="1"/>
  <c r="H232" i="1"/>
  <c r="C233" i="1"/>
  <c r="K233" i="1"/>
  <c r="G233" i="1"/>
  <c r="B233" i="1"/>
  <c r="J233" i="1"/>
  <c r="F233" i="1"/>
  <c r="H233" i="1"/>
  <c r="C234" i="1"/>
  <c r="K234" i="1"/>
  <c r="G234" i="1"/>
  <c r="B234" i="1"/>
  <c r="J234" i="1"/>
  <c r="F234" i="1"/>
  <c r="H234" i="1"/>
  <c r="C235" i="1"/>
  <c r="K235" i="1"/>
  <c r="G235" i="1"/>
  <c r="B235" i="1"/>
  <c r="J235" i="1"/>
  <c r="F235" i="1"/>
  <c r="H235" i="1"/>
  <c r="C236" i="1"/>
  <c r="K236" i="1"/>
  <c r="G236" i="1"/>
  <c r="B236" i="1"/>
  <c r="J236" i="1"/>
  <c r="F236" i="1"/>
  <c r="H236" i="1"/>
  <c r="C237" i="1"/>
  <c r="K237" i="1"/>
  <c r="G237" i="1"/>
  <c r="B237" i="1"/>
  <c r="J237" i="1"/>
  <c r="F237" i="1"/>
  <c r="H237" i="1"/>
  <c r="C238" i="1"/>
  <c r="K238" i="1"/>
  <c r="G238" i="1"/>
  <c r="B238" i="1"/>
  <c r="J238" i="1"/>
  <c r="F238" i="1"/>
  <c r="H238" i="1"/>
  <c r="C239" i="1"/>
  <c r="K239" i="1"/>
  <c r="G239" i="1"/>
  <c r="B239" i="1"/>
  <c r="J239" i="1"/>
  <c r="F239" i="1"/>
  <c r="H239" i="1"/>
  <c r="C240" i="1"/>
  <c r="K240" i="1"/>
  <c r="G240" i="1"/>
  <c r="B240" i="1"/>
  <c r="J240" i="1"/>
  <c r="F240" i="1"/>
  <c r="H240" i="1"/>
  <c r="C241" i="1"/>
  <c r="K241" i="1"/>
  <c r="G241" i="1"/>
  <c r="B241" i="1"/>
  <c r="J241" i="1"/>
  <c r="F241" i="1"/>
  <c r="H241" i="1"/>
  <c r="C242" i="1"/>
  <c r="K242" i="1"/>
  <c r="G242" i="1"/>
  <c r="B242" i="1"/>
  <c r="J242" i="1"/>
  <c r="F242" i="1"/>
  <c r="H242" i="1"/>
  <c r="C243" i="1"/>
  <c r="K243" i="1"/>
  <c r="G243" i="1"/>
  <c r="B243" i="1"/>
  <c r="J243" i="1"/>
  <c r="F243" i="1"/>
  <c r="H243" i="1"/>
  <c r="C244" i="1"/>
  <c r="K244" i="1"/>
  <c r="G244" i="1"/>
  <c r="B244" i="1"/>
  <c r="J244" i="1"/>
  <c r="F244" i="1"/>
  <c r="H244" i="1"/>
  <c r="C245" i="1"/>
  <c r="K245" i="1"/>
  <c r="G245" i="1"/>
  <c r="B245" i="1"/>
  <c r="J245" i="1"/>
  <c r="F245" i="1"/>
  <c r="H245" i="1"/>
  <c r="C246" i="1"/>
  <c r="K246" i="1"/>
  <c r="G246" i="1"/>
  <c r="B246" i="1"/>
  <c r="J246" i="1"/>
  <c r="F246" i="1"/>
  <c r="H246" i="1"/>
  <c r="C247" i="1"/>
  <c r="K247" i="1"/>
  <c r="G247" i="1"/>
  <c r="B247" i="1"/>
  <c r="J247" i="1"/>
  <c r="F247" i="1"/>
  <c r="H247" i="1"/>
  <c r="C248" i="1"/>
  <c r="K248" i="1"/>
  <c r="G248" i="1"/>
  <c r="B248" i="1"/>
  <c r="J248" i="1"/>
  <c r="F248" i="1"/>
  <c r="H248" i="1"/>
  <c r="C249" i="1"/>
  <c r="K249" i="1"/>
  <c r="G249" i="1"/>
  <c r="B249" i="1"/>
  <c r="J249" i="1"/>
  <c r="F249" i="1"/>
  <c r="H249" i="1"/>
  <c r="C250" i="1"/>
  <c r="K250" i="1"/>
  <c r="G250" i="1"/>
  <c r="B250" i="1"/>
  <c r="J250" i="1"/>
  <c r="F250" i="1"/>
  <c r="H250" i="1"/>
  <c r="C251" i="1"/>
  <c r="K251" i="1"/>
  <c r="G251" i="1"/>
  <c r="B251" i="1"/>
  <c r="J251" i="1"/>
  <c r="F251" i="1"/>
  <c r="H251" i="1"/>
  <c r="C252" i="1"/>
  <c r="K252" i="1"/>
  <c r="G252" i="1"/>
  <c r="B252" i="1"/>
  <c r="J252" i="1"/>
  <c r="F252" i="1"/>
  <c r="H252" i="1"/>
  <c r="C253" i="1"/>
  <c r="K253" i="1"/>
  <c r="G253" i="1"/>
  <c r="B253" i="1"/>
  <c r="J253" i="1"/>
  <c r="F253" i="1"/>
  <c r="H253" i="1"/>
  <c r="C254" i="1"/>
  <c r="K254" i="1"/>
  <c r="G254" i="1"/>
  <c r="B254" i="1"/>
  <c r="J254" i="1"/>
  <c r="F254" i="1"/>
  <c r="H254" i="1"/>
  <c r="C255" i="1"/>
  <c r="K255" i="1"/>
  <c r="G255" i="1"/>
  <c r="B255" i="1"/>
  <c r="J255" i="1"/>
  <c r="F255" i="1"/>
  <c r="H255" i="1"/>
  <c r="C256" i="1"/>
  <c r="K256" i="1"/>
  <c r="G256" i="1"/>
  <c r="B256" i="1"/>
  <c r="J256" i="1"/>
  <c r="F256" i="1"/>
  <c r="H256" i="1"/>
  <c r="C257" i="1"/>
  <c r="K257" i="1"/>
  <c r="G257" i="1"/>
  <c r="B257" i="1"/>
  <c r="J257" i="1"/>
  <c r="F257" i="1"/>
  <c r="H257" i="1"/>
  <c r="C258" i="1"/>
  <c r="K258" i="1"/>
  <c r="G258" i="1"/>
  <c r="B258" i="1"/>
  <c r="J258" i="1"/>
  <c r="F258" i="1"/>
  <c r="H258" i="1"/>
  <c r="C259" i="1"/>
  <c r="K259" i="1"/>
  <c r="G259" i="1"/>
  <c r="B259" i="1"/>
  <c r="J259" i="1"/>
  <c r="F259" i="1"/>
  <c r="H259" i="1"/>
  <c r="C260" i="1"/>
  <c r="K260" i="1"/>
  <c r="G260" i="1"/>
  <c r="B260" i="1"/>
  <c r="J260" i="1"/>
  <c r="F260" i="1"/>
  <c r="H260" i="1"/>
  <c r="C261" i="1"/>
  <c r="K261" i="1"/>
  <c r="G261" i="1"/>
  <c r="B261" i="1"/>
  <c r="J261" i="1"/>
  <c r="F261" i="1"/>
  <c r="H261" i="1"/>
  <c r="C262" i="1"/>
  <c r="K262" i="1"/>
  <c r="G262" i="1"/>
  <c r="B262" i="1"/>
  <c r="J262" i="1"/>
  <c r="F262" i="1"/>
  <c r="H262" i="1"/>
  <c r="C263" i="1"/>
  <c r="K263" i="1"/>
  <c r="G263" i="1"/>
  <c r="B263" i="1"/>
  <c r="J263" i="1"/>
  <c r="F263" i="1"/>
  <c r="H263" i="1"/>
  <c r="C264" i="1"/>
  <c r="K264" i="1"/>
  <c r="G264" i="1"/>
  <c r="B264" i="1"/>
  <c r="J264" i="1"/>
  <c r="F264" i="1"/>
  <c r="H264" i="1"/>
  <c r="C265" i="1"/>
  <c r="K265" i="1"/>
  <c r="G265" i="1"/>
  <c r="B265" i="1"/>
  <c r="J265" i="1"/>
  <c r="F265" i="1"/>
  <c r="H265" i="1"/>
  <c r="C266" i="1"/>
  <c r="K266" i="1"/>
  <c r="G266" i="1"/>
  <c r="B266" i="1"/>
  <c r="J266" i="1"/>
  <c r="F266" i="1"/>
  <c r="H266" i="1"/>
  <c r="C267" i="1"/>
  <c r="K267" i="1"/>
  <c r="G267" i="1"/>
  <c r="B267" i="1"/>
  <c r="J267" i="1"/>
  <c r="F267" i="1"/>
  <c r="H267" i="1"/>
  <c r="C268" i="1"/>
  <c r="K268" i="1"/>
  <c r="G268" i="1"/>
  <c r="B268" i="1"/>
  <c r="J268" i="1"/>
  <c r="F268" i="1"/>
  <c r="H268" i="1"/>
  <c r="C269" i="1"/>
  <c r="K269" i="1"/>
  <c r="G269" i="1"/>
  <c r="B269" i="1"/>
  <c r="J269" i="1"/>
  <c r="F269" i="1"/>
  <c r="H269" i="1"/>
  <c r="C270" i="1"/>
  <c r="K270" i="1"/>
  <c r="G270" i="1"/>
  <c r="B270" i="1"/>
  <c r="J270" i="1"/>
  <c r="F270" i="1"/>
  <c r="H270" i="1"/>
  <c r="C271" i="1"/>
  <c r="K271" i="1"/>
  <c r="G271" i="1"/>
  <c r="B271" i="1"/>
  <c r="J271" i="1"/>
  <c r="F271" i="1"/>
  <c r="H271" i="1"/>
  <c r="C272" i="1"/>
  <c r="K272" i="1"/>
  <c r="G272" i="1"/>
  <c r="B272" i="1"/>
  <c r="J272" i="1"/>
  <c r="F272" i="1"/>
  <c r="H272" i="1"/>
  <c r="C273" i="1"/>
  <c r="K273" i="1"/>
  <c r="G273" i="1"/>
  <c r="B273" i="1"/>
  <c r="J273" i="1"/>
  <c r="F273" i="1"/>
  <c r="H273" i="1"/>
  <c r="C274" i="1"/>
  <c r="K274" i="1"/>
  <c r="G274" i="1"/>
  <c r="B274" i="1"/>
  <c r="J274" i="1"/>
  <c r="F274" i="1"/>
  <c r="H274" i="1"/>
  <c r="C275" i="1"/>
  <c r="K275" i="1"/>
  <c r="G275" i="1"/>
  <c r="B275" i="1"/>
  <c r="J275" i="1"/>
  <c r="F275" i="1"/>
  <c r="H275" i="1"/>
  <c r="C276" i="1"/>
  <c r="K276" i="1"/>
  <c r="G276" i="1"/>
  <c r="B276" i="1"/>
  <c r="J276" i="1"/>
  <c r="F276" i="1"/>
  <c r="H276" i="1"/>
  <c r="C277" i="1"/>
  <c r="K277" i="1"/>
  <c r="G277" i="1"/>
  <c r="B277" i="1"/>
  <c r="J277" i="1"/>
  <c r="F277" i="1"/>
  <c r="H277" i="1"/>
  <c r="C278" i="1"/>
  <c r="K278" i="1"/>
  <c r="G278" i="1"/>
  <c r="B278" i="1"/>
  <c r="J278" i="1"/>
  <c r="F278" i="1"/>
  <c r="H278" i="1"/>
  <c r="C13" i="1"/>
  <c r="K13" i="1"/>
  <c r="G13" i="1"/>
  <c r="B13" i="1"/>
  <c r="J13" i="1"/>
  <c r="F13" i="1"/>
  <c r="H13" i="1"/>
  <c r="C14" i="1"/>
  <c r="K14" i="1"/>
  <c r="G14" i="1"/>
  <c r="B14" i="1"/>
  <c r="J14" i="1"/>
  <c r="F14" i="1"/>
  <c r="H14" i="1"/>
  <c r="C15" i="1"/>
  <c r="K15" i="1"/>
  <c r="G15" i="1"/>
  <c r="B15" i="1"/>
  <c r="J15" i="1"/>
  <c r="F15" i="1"/>
  <c r="H15" i="1"/>
  <c r="C16" i="1"/>
  <c r="K16" i="1"/>
  <c r="G16" i="1"/>
  <c r="B16" i="1"/>
  <c r="J16" i="1"/>
  <c r="F16" i="1"/>
  <c r="H16" i="1"/>
  <c r="C17" i="1"/>
  <c r="K17" i="1"/>
  <c r="G17" i="1"/>
  <c r="B17" i="1"/>
  <c r="J17" i="1"/>
  <c r="F17" i="1"/>
  <c r="H17" i="1"/>
  <c r="C18" i="1"/>
  <c r="K18" i="1"/>
  <c r="G18" i="1"/>
  <c r="B18" i="1"/>
  <c r="J18" i="1"/>
  <c r="F18" i="1"/>
  <c r="H18" i="1"/>
  <c r="C19" i="1"/>
  <c r="K19" i="1"/>
  <c r="G19" i="1"/>
  <c r="B19" i="1"/>
  <c r="J19" i="1"/>
  <c r="F19" i="1"/>
  <c r="H19" i="1"/>
  <c r="C20" i="1"/>
  <c r="K20" i="1"/>
  <c r="G20" i="1"/>
  <c r="B20" i="1"/>
  <c r="J20" i="1"/>
  <c r="F20" i="1"/>
  <c r="H20" i="1"/>
  <c r="C21" i="1"/>
  <c r="K21" i="1"/>
  <c r="G21" i="1"/>
  <c r="B21" i="1"/>
  <c r="J21" i="1"/>
  <c r="F21" i="1"/>
  <c r="H21" i="1"/>
  <c r="C22" i="1"/>
  <c r="K22" i="1"/>
  <c r="G22" i="1"/>
  <c r="B22" i="1"/>
  <c r="J22" i="1"/>
  <c r="F22" i="1"/>
  <c r="H22" i="1"/>
  <c r="C23" i="1"/>
  <c r="K23" i="1"/>
  <c r="G23" i="1"/>
  <c r="B23" i="1"/>
  <c r="J23" i="1"/>
  <c r="F23" i="1"/>
  <c r="H23" i="1"/>
  <c r="C24" i="1"/>
  <c r="K24" i="1"/>
  <c r="G24" i="1"/>
  <c r="B24" i="1"/>
  <c r="J24" i="1"/>
  <c r="F24" i="1"/>
  <c r="H24" i="1"/>
  <c r="C25" i="1"/>
  <c r="K25" i="1"/>
  <c r="G25" i="1"/>
  <c r="B25" i="1"/>
  <c r="J25" i="1"/>
  <c r="F25" i="1"/>
  <c r="H25" i="1"/>
  <c r="C26" i="1"/>
  <c r="K26" i="1"/>
  <c r="G26" i="1"/>
  <c r="B26" i="1"/>
  <c r="J26" i="1"/>
  <c r="F26" i="1"/>
  <c r="H26" i="1"/>
  <c r="C27" i="1"/>
  <c r="K27" i="1"/>
  <c r="G27" i="1"/>
  <c r="B27" i="1"/>
  <c r="J27" i="1"/>
  <c r="F27" i="1"/>
  <c r="H27" i="1"/>
  <c r="C28" i="1"/>
  <c r="K28" i="1"/>
  <c r="G28" i="1"/>
  <c r="B28" i="1"/>
  <c r="J28" i="1"/>
  <c r="F28" i="1"/>
  <c r="H28" i="1"/>
  <c r="C29" i="1"/>
  <c r="K29" i="1"/>
  <c r="G29" i="1"/>
  <c r="B29" i="1"/>
  <c r="J29" i="1"/>
  <c r="F29" i="1"/>
  <c r="H29" i="1"/>
  <c r="C30" i="1"/>
  <c r="K30" i="1"/>
  <c r="G30" i="1"/>
  <c r="B30" i="1"/>
  <c r="J30" i="1"/>
  <c r="F30" i="1"/>
  <c r="H30" i="1"/>
  <c r="C31" i="1"/>
  <c r="K31" i="1"/>
  <c r="G31" i="1"/>
  <c r="B31" i="1"/>
  <c r="J31" i="1"/>
  <c r="F31" i="1"/>
  <c r="H31" i="1"/>
  <c r="C12" i="1"/>
  <c r="K12" i="1"/>
  <c r="G12" i="1"/>
  <c r="B12" i="1"/>
  <c r="J12" i="1"/>
  <c r="F12" i="1"/>
  <c r="H12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12" i="1"/>
  <c r="G7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12" i="1"/>
  <c r="I258" i="1"/>
  <c r="L258" i="1"/>
  <c r="I259" i="1"/>
  <c r="L259" i="1"/>
  <c r="I260" i="1"/>
  <c r="L260" i="1"/>
  <c r="I261" i="1"/>
  <c r="L261" i="1"/>
  <c r="I262" i="1"/>
  <c r="L262" i="1"/>
  <c r="I263" i="1"/>
  <c r="L263" i="1"/>
  <c r="I264" i="1"/>
  <c r="L264" i="1"/>
  <c r="I265" i="1"/>
  <c r="L265" i="1"/>
  <c r="I266" i="1"/>
  <c r="L266" i="1"/>
  <c r="I267" i="1"/>
  <c r="L267" i="1"/>
  <c r="I268" i="1"/>
  <c r="L268" i="1"/>
  <c r="I269" i="1"/>
  <c r="L269" i="1"/>
  <c r="I270" i="1"/>
  <c r="L270" i="1"/>
  <c r="I271" i="1"/>
  <c r="L271" i="1"/>
  <c r="I272" i="1"/>
  <c r="L272" i="1"/>
  <c r="I273" i="1"/>
  <c r="L273" i="1"/>
  <c r="I274" i="1"/>
  <c r="L274" i="1"/>
  <c r="I275" i="1"/>
  <c r="L275" i="1"/>
  <c r="I276" i="1"/>
  <c r="L276" i="1"/>
  <c r="I277" i="1"/>
  <c r="L277" i="1"/>
  <c r="I278" i="1"/>
  <c r="L278" i="1"/>
  <c r="I219" i="1"/>
  <c r="L219" i="1"/>
  <c r="I220" i="1"/>
  <c r="L220" i="1"/>
  <c r="I221" i="1"/>
  <c r="L221" i="1"/>
  <c r="I222" i="1"/>
  <c r="L222" i="1"/>
  <c r="I223" i="1"/>
  <c r="L223" i="1"/>
  <c r="I224" i="1"/>
  <c r="L224" i="1"/>
  <c r="I225" i="1"/>
  <c r="L225" i="1"/>
  <c r="I226" i="1"/>
  <c r="L226" i="1"/>
  <c r="I227" i="1"/>
  <c r="L227" i="1"/>
  <c r="I228" i="1"/>
  <c r="L228" i="1"/>
  <c r="I229" i="1"/>
  <c r="L229" i="1"/>
  <c r="I230" i="1"/>
  <c r="L230" i="1"/>
  <c r="I231" i="1"/>
  <c r="L231" i="1"/>
  <c r="I232" i="1"/>
  <c r="L232" i="1"/>
  <c r="I233" i="1"/>
  <c r="L233" i="1"/>
  <c r="I234" i="1"/>
  <c r="L234" i="1"/>
  <c r="I235" i="1"/>
  <c r="L235" i="1"/>
  <c r="I236" i="1"/>
  <c r="L236" i="1"/>
  <c r="I237" i="1"/>
  <c r="L237" i="1"/>
  <c r="I238" i="1"/>
  <c r="L238" i="1"/>
  <c r="I239" i="1"/>
  <c r="L239" i="1"/>
  <c r="I240" i="1"/>
  <c r="L240" i="1"/>
  <c r="I241" i="1"/>
  <c r="L241" i="1"/>
  <c r="I242" i="1"/>
  <c r="L242" i="1"/>
  <c r="I243" i="1"/>
  <c r="L243" i="1"/>
  <c r="I244" i="1"/>
  <c r="L244" i="1"/>
  <c r="I245" i="1"/>
  <c r="L245" i="1"/>
  <c r="I246" i="1"/>
  <c r="L246" i="1"/>
  <c r="I247" i="1"/>
  <c r="L247" i="1"/>
  <c r="I248" i="1"/>
  <c r="L248" i="1"/>
  <c r="I249" i="1"/>
  <c r="L249" i="1"/>
  <c r="I250" i="1"/>
  <c r="L250" i="1"/>
  <c r="I251" i="1"/>
  <c r="L251" i="1"/>
  <c r="I252" i="1"/>
  <c r="L252" i="1"/>
  <c r="I253" i="1"/>
  <c r="L253" i="1"/>
  <c r="I254" i="1"/>
  <c r="L254" i="1"/>
  <c r="I255" i="1"/>
  <c r="L255" i="1"/>
  <c r="I256" i="1"/>
  <c r="L256" i="1"/>
  <c r="I257" i="1"/>
  <c r="L257" i="1"/>
  <c r="I124" i="1"/>
  <c r="L124" i="1"/>
  <c r="I125" i="1"/>
  <c r="L125" i="1"/>
  <c r="I126" i="1"/>
  <c r="L126" i="1"/>
  <c r="I127" i="1"/>
  <c r="L127" i="1"/>
  <c r="I128" i="1"/>
  <c r="L128" i="1"/>
  <c r="I129" i="1"/>
  <c r="L129" i="1"/>
  <c r="I130" i="1"/>
  <c r="L130" i="1"/>
  <c r="I131" i="1"/>
  <c r="L131" i="1"/>
  <c r="I132" i="1"/>
  <c r="L132" i="1"/>
  <c r="I133" i="1"/>
  <c r="L133" i="1"/>
  <c r="I134" i="1"/>
  <c r="L134" i="1"/>
  <c r="I135" i="1"/>
  <c r="L135" i="1"/>
  <c r="I136" i="1"/>
  <c r="L136" i="1"/>
  <c r="I137" i="1"/>
  <c r="L137" i="1"/>
  <c r="I138" i="1"/>
  <c r="L138" i="1"/>
  <c r="I139" i="1"/>
  <c r="L139" i="1"/>
  <c r="I140" i="1"/>
  <c r="L140" i="1"/>
  <c r="I141" i="1"/>
  <c r="L141" i="1"/>
  <c r="I142" i="1"/>
  <c r="L142" i="1"/>
  <c r="I143" i="1"/>
  <c r="L143" i="1"/>
  <c r="I144" i="1"/>
  <c r="L144" i="1"/>
  <c r="I145" i="1"/>
  <c r="L145" i="1"/>
  <c r="I146" i="1"/>
  <c r="L146" i="1"/>
  <c r="I147" i="1"/>
  <c r="L147" i="1"/>
  <c r="I148" i="1"/>
  <c r="L148" i="1"/>
  <c r="I149" i="1"/>
  <c r="L149" i="1"/>
  <c r="I150" i="1"/>
  <c r="L150" i="1"/>
  <c r="I151" i="1"/>
  <c r="L151" i="1"/>
  <c r="I152" i="1"/>
  <c r="L152" i="1"/>
  <c r="I153" i="1"/>
  <c r="L153" i="1"/>
  <c r="I154" i="1"/>
  <c r="L154" i="1"/>
  <c r="I155" i="1"/>
  <c r="L155" i="1"/>
  <c r="I156" i="1"/>
  <c r="L156" i="1"/>
  <c r="I157" i="1"/>
  <c r="L157" i="1"/>
  <c r="I158" i="1"/>
  <c r="L158" i="1"/>
  <c r="I159" i="1"/>
  <c r="L159" i="1"/>
  <c r="I160" i="1"/>
  <c r="L160" i="1"/>
  <c r="I161" i="1"/>
  <c r="L161" i="1"/>
  <c r="I162" i="1"/>
  <c r="L162" i="1"/>
  <c r="I163" i="1"/>
  <c r="L163" i="1"/>
  <c r="I164" i="1"/>
  <c r="L164" i="1"/>
  <c r="I165" i="1"/>
  <c r="L165" i="1"/>
  <c r="I166" i="1"/>
  <c r="L166" i="1"/>
  <c r="I167" i="1"/>
  <c r="L167" i="1"/>
  <c r="I168" i="1"/>
  <c r="L168" i="1"/>
  <c r="I169" i="1"/>
  <c r="L169" i="1"/>
  <c r="I170" i="1"/>
  <c r="L170" i="1"/>
  <c r="I171" i="1"/>
  <c r="L171" i="1"/>
  <c r="I172" i="1"/>
  <c r="L172" i="1"/>
  <c r="I173" i="1"/>
  <c r="L173" i="1"/>
  <c r="I174" i="1"/>
  <c r="L174" i="1"/>
  <c r="I175" i="1"/>
  <c r="L175" i="1"/>
  <c r="I176" i="1"/>
  <c r="L176" i="1"/>
  <c r="I177" i="1"/>
  <c r="L177" i="1"/>
  <c r="I178" i="1"/>
  <c r="L178" i="1"/>
  <c r="I179" i="1"/>
  <c r="L179" i="1"/>
  <c r="I180" i="1"/>
  <c r="L180" i="1"/>
  <c r="I181" i="1"/>
  <c r="L181" i="1"/>
  <c r="I182" i="1"/>
  <c r="L182" i="1"/>
  <c r="I183" i="1"/>
  <c r="L183" i="1"/>
  <c r="I184" i="1"/>
  <c r="L184" i="1"/>
  <c r="I185" i="1"/>
  <c r="L185" i="1"/>
  <c r="I186" i="1"/>
  <c r="L186" i="1"/>
  <c r="I187" i="1"/>
  <c r="L187" i="1"/>
  <c r="I188" i="1"/>
  <c r="L188" i="1"/>
  <c r="I189" i="1"/>
  <c r="L189" i="1"/>
  <c r="I190" i="1"/>
  <c r="L190" i="1"/>
  <c r="I191" i="1"/>
  <c r="L191" i="1"/>
  <c r="I192" i="1"/>
  <c r="L192" i="1"/>
  <c r="I193" i="1"/>
  <c r="L193" i="1"/>
  <c r="I194" i="1"/>
  <c r="L194" i="1"/>
  <c r="I195" i="1"/>
  <c r="L195" i="1"/>
  <c r="I196" i="1"/>
  <c r="L196" i="1"/>
  <c r="I197" i="1"/>
  <c r="L197" i="1"/>
  <c r="I198" i="1"/>
  <c r="L198" i="1"/>
  <c r="I199" i="1"/>
  <c r="L199" i="1"/>
  <c r="I200" i="1"/>
  <c r="L200" i="1"/>
  <c r="I201" i="1"/>
  <c r="L201" i="1"/>
  <c r="I202" i="1"/>
  <c r="L202" i="1"/>
  <c r="I203" i="1"/>
  <c r="L203" i="1"/>
  <c r="I204" i="1"/>
  <c r="L204" i="1"/>
  <c r="I205" i="1"/>
  <c r="L205" i="1"/>
  <c r="I206" i="1"/>
  <c r="L206" i="1"/>
  <c r="I207" i="1"/>
  <c r="L207" i="1"/>
  <c r="I208" i="1"/>
  <c r="L208" i="1"/>
  <c r="I209" i="1"/>
  <c r="L209" i="1"/>
  <c r="I210" i="1"/>
  <c r="L210" i="1"/>
  <c r="I211" i="1"/>
  <c r="L211" i="1"/>
  <c r="I212" i="1"/>
  <c r="L212" i="1"/>
  <c r="I213" i="1"/>
  <c r="L213" i="1"/>
  <c r="I214" i="1"/>
  <c r="L214" i="1"/>
  <c r="I215" i="1"/>
  <c r="L215" i="1"/>
  <c r="I216" i="1"/>
  <c r="L216" i="1"/>
  <c r="I217" i="1"/>
  <c r="L217" i="1"/>
  <c r="I218" i="1"/>
  <c r="L218" i="1"/>
  <c r="I66" i="1"/>
  <c r="L66" i="1"/>
  <c r="I67" i="1"/>
  <c r="L67" i="1"/>
  <c r="I68" i="1"/>
  <c r="L68" i="1"/>
  <c r="I69" i="1"/>
  <c r="L69" i="1"/>
  <c r="I70" i="1"/>
  <c r="L70" i="1"/>
  <c r="I71" i="1"/>
  <c r="L71" i="1"/>
  <c r="I72" i="1"/>
  <c r="L72" i="1"/>
  <c r="I73" i="1"/>
  <c r="L73" i="1"/>
  <c r="I74" i="1"/>
  <c r="L74" i="1"/>
  <c r="I75" i="1"/>
  <c r="L75" i="1"/>
  <c r="I76" i="1"/>
  <c r="L76" i="1"/>
  <c r="I77" i="1"/>
  <c r="L77" i="1"/>
  <c r="I78" i="1"/>
  <c r="L78" i="1"/>
  <c r="I79" i="1"/>
  <c r="L79" i="1"/>
  <c r="I80" i="1"/>
  <c r="L80" i="1"/>
  <c r="I81" i="1"/>
  <c r="L81" i="1"/>
  <c r="I82" i="1"/>
  <c r="L82" i="1"/>
  <c r="I83" i="1"/>
  <c r="L83" i="1"/>
  <c r="I84" i="1"/>
  <c r="L84" i="1"/>
  <c r="I85" i="1"/>
  <c r="L85" i="1"/>
  <c r="I86" i="1"/>
  <c r="L86" i="1"/>
  <c r="I87" i="1"/>
  <c r="L87" i="1"/>
  <c r="I88" i="1"/>
  <c r="L88" i="1"/>
  <c r="I89" i="1"/>
  <c r="L89" i="1"/>
  <c r="I90" i="1"/>
  <c r="L90" i="1"/>
  <c r="I91" i="1"/>
  <c r="L91" i="1"/>
  <c r="I92" i="1"/>
  <c r="L92" i="1"/>
  <c r="I93" i="1"/>
  <c r="L93" i="1"/>
  <c r="I94" i="1"/>
  <c r="L94" i="1"/>
  <c r="I95" i="1"/>
  <c r="L95" i="1"/>
  <c r="I96" i="1"/>
  <c r="L96" i="1"/>
  <c r="I97" i="1"/>
  <c r="L97" i="1"/>
  <c r="I98" i="1"/>
  <c r="L98" i="1"/>
  <c r="I99" i="1"/>
  <c r="L99" i="1"/>
  <c r="I100" i="1"/>
  <c r="L100" i="1"/>
  <c r="I101" i="1"/>
  <c r="L101" i="1"/>
  <c r="I102" i="1"/>
  <c r="L102" i="1"/>
  <c r="I103" i="1"/>
  <c r="L103" i="1"/>
  <c r="I104" i="1"/>
  <c r="L104" i="1"/>
  <c r="I105" i="1"/>
  <c r="L105" i="1"/>
  <c r="I106" i="1"/>
  <c r="L106" i="1"/>
  <c r="I107" i="1"/>
  <c r="L107" i="1"/>
  <c r="I108" i="1"/>
  <c r="L108" i="1"/>
  <c r="I109" i="1"/>
  <c r="L109" i="1"/>
  <c r="I110" i="1"/>
  <c r="L110" i="1"/>
  <c r="I111" i="1"/>
  <c r="L111" i="1"/>
  <c r="I112" i="1"/>
  <c r="L112" i="1"/>
  <c r="I113" i="1"/>
  <c r="L113" i="1"/>
  <c r="I114" i="1"/>
  <c r="L114" i="1"/>
  <c r="I115" i="1"/>
  <c r="L115" i="1"/>
  <c r="I116" i="1"/>
  <c r="L116" i="1"/>
  <c r="I117" i="1"/>
  <c r="L117" i="1"/>
  <c r="I118" i="1"/>
  <c r="L118" i="1"/>
  <c r="I119" i="1"/>
  <c r="L119" i="1"/>
  <c r="I120" i="1"/>
  <c r="L120" i="1"/>
  <c r="I121" i="1"/>
  <c r="L121" i="1"/>
  <c r="I122" i="1"/>
  <c r="L122" i="1"/>
  <c r="I123" i="1"/>
  <c r="L123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2" i="1"/>
  <c r="B8" i="1"/>
  <c r="B9" i="1"/>
</calcChain>
</file>

<file path=xl/sharedStrings.xml><?xml version="1.0" encoding="utf-8"?>
<sst xmlns="http://schemas.openxmlformats.org/spreadsheetml/2006/main" count="47" uniqueCount="43">
  <si>
    <t>∆H° (298)</t>
  </si>
  <si>
    <t>∆S° (298)</t>
  </si>
  <si>
    <t>∆Cp</t>
  </si>
  <si>
    <t>∆G° (298)</t>
  </si>
  <si>
    <t>J/mol</t>
  </si>
  <si>
    <t>J/mol K</t>
  </si>
  <si>
    <t>∆G° no ∆Cp</t>
  </si>
  <si>
    <t>∆G° with ∆Cp</t>
  </si>
  <si>
    <t>ln(Keq)</t>
  </si>
  <si>
    <t>ln(Keq) with ∆Cp</t>
  </si>
  <si>
    <t>1/T</t>
  </si>
  <si>
    <t>cal/mol</t>
    <phoneticPr fontId="2" type="noConversion"/>
  </si>
  <si>
    <t>cal/mol K</t>
    <phoneticPr fontId="2" type="noConversion"/>
  </si>
  <si>
    <t>Haber Process</t>
    <phoneticPr fontId="2" type="noConversion"/>
  </si>
  <si>
    <t>Keq no ∆Cp</t>
    <phoneticPr fontId="2" type="noConversion"/>
  </si>
  <si>
    <t>Keq with ∆Cp</t>
    <phoneticPr fontId="2" type="noConversion"/>
  </si>
  <si>
    <t>Cp</t>
    <phoneticPr fontId="2" type="noConversion"/>
  </si>
  <si>
    <t>N2</t>
    <phoneticPr fontId="2" type="noConversion"/>
  </si>
  <si>
    <t>H2</t>
    <phoneticPr fontId="2" type="noConversion"/>
  </si>
  <si>
    <t>NH3</t>
    <phoneticPr fontId="2" type="noConversion"/>
  </si>
  <si>
    <t>cal/mole k</t>
    <phoneticPr fontId="2" type="noConversion"/>
  </si>
  <si>
    <t>∆Cp</t>
    <phoneticPr fontId="2" type="noConversion"/>
  </si>
  <si>
    <t>cal/mole K</t>
    <phoneticPr fontId="2" type="noConversion"/>
  </si>
  <si>
    <t>J/mol K</t>
    <phoneticPr fontId="2" type="noConversion"/>
  </si>
  <si>
    <t>∆S° with ∆Cp</t>
    <phoneticPr fontId="2" type="noConversion"/>
  </si>
  <si>
    <t>∆H° with ∆Cp</t>
    <phoneticPr fontId="2" type="noConversion"/>
  </si>
  <si>
    <t>Species</t>
    <phoneticPr fontId="2" type="noConversion"/>
  </si>
  <si>
    <t>K (298)</t>
    <phoneticPr fontId="2" type="noConversion"/>
  </si>
  <si>
    <t>T(K)</t>
    <phoneticPr fontId="2" type="noConversion"/>
  </si>
  <si>
    <t>Ratio of K's</t>
    <phoneticPr fontId="2" type="noConversion"/>
  </si>
  <si>
    <t>T(C)</t>
    <phoneticPr fontId="2" type="noConversion"/>
  </si>
  <si>
    <t>assumed constant</t>
    <phoneticPr fontId="2" type="noConversion"/>
  </si>
  <si>
    <t>Keq is a Kp</t>
  </si>
  <si>
    <t>Rxn: 1/2 N2 + 3/2 H2 &lt;-&gt; NH3</t>
  </si>
  <si>
    <t>Many texts use Rxn:  N2 + 3 H2 &lt;-&gt; 2 NH3</t>
  </si>
  <si>
    <t>Watch out for the need to square Kp</t>
  </si>
  <si>
    <t>(Cp assumed constant)</t>
  </si>
  <si>
    <t>Jason Kahn</t>
  </si>
  <si>
    <t>U Maryland</t>
  </si>
  <si>
    <t>version 1.01</t>
  </si>
  <si>
    <t>June, 2016</t>
  </si>
  <si>
    <t>Compares the temperatrue dependence of Keq with the assumption that ∆H° and ∆S° are constant (linear van't Hoff plot)  vs. considering the heat capacity (curved plot)</t>
  </si>
  <si>
    <t>Heat Capacity and the Temperature Dependence of ∆H°, ∆S°, ∆G°, and the Equilibrium Constant (example and data from Nash, ChemThermo)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</si>
</sst>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7" formatCode="0.000000"/>
  </numFmts>
  <fonts count="3" x14ac:knownFonts="1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5" fontId="0" fillId="0" borderId="0" xfId="0" applyNumberFormat="1"/>
    <xf numFmtId="2" fontId="0" fillId="0" borderId="0" xfId="0" applyNumberFormat="1"/>
    <xf numFmtId="1" fontId="0" fillId="0" borderId="0" xfId="0" applyNumberFormat="1"/>
    <xf numFmtId="1" fontId="1" fillId="0" borderId="2" xfId="0" applyNumberFormat="1" applyFont="1" applyBorder="1"/>
    <xf numFmtId="167" fontId="0" fillId="0" borderId="0" xfId="0" applyNumberFormat="1"/>
    <xf numFmtId="167" fontId="1" fillId="0" borderId="2" xfId="0" applyNumberFormat="1" applyFont="1" applyBorder="1"/>
    <xf numFmtId="165" fontId="1" fillId="0" borderId="2" xfId="0" applyNumberFormat="1" applyFont="1" applyBorder="1"/>
    <xf numFmtId="11" fontId="0" fillId="0" borderId="0" xfId="0" applyNumberFormat="1"/>
    <xf numFmtId="11" fontId="1" fillId="0" borderId="2" xfId="0" applyNumberFormat="1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∆G° with and without ∆Cp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238095238095"/>
          <c:y val="0.11675269270271"/>
          <c:w val="0.803809373828271"/>
          <c:h val="0.76330129302399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∆G° no ∆Cp</c:v>
                </c:pt>
              </c:strCache>
            </c:strRef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Sheet1!$A$12:$A$278</c:f>
              <c:numCache>
                <c:formatCode>General</c:formatCode>
                <c:ptCount val="267"/>
                <c:pt idx="0">
                  <c:v>273.0</c:v>
                </c:pt>
                <c:pt idx="1">
                  <c:v>275.0</c:v>
                </c:pt>
                <c:pt idx="2">
                  <c:v>277.0</c:v>
                </c:pt>
                <c:pt idx="3">
                  <c:v>279.0</c:v>
                </c:pt>
                <c:pt idx="4">
                  <c:v>281.0</c:v>
                </c:pt>
                <c:pt idx="5">
                  <c:v>283.0</c:v>
                </c:pt>
                <c:pt idx="6">
                  <c:v>285.0</c:v>
                </c:pt>
                <c:pt idx="7">
                  <c:v>287.0</c:v>
                </c:pt>
                <c:pt idx="8">
                  <c:v>289.0</c:v>
                </c:pt>
                <c:pt idx="9">
                  <c:v>291.0</c:v>
                </c:pt>
                <c:pt idx="10">
                  <c:v>293.0</c:v>
                </c:pt>
                <c:pt idx="11">
                  <c:v>295.0</c:v>
                </c:pt>
                <c:pt idx="12">
                  <c:v>297.0</c:v>
                </c:pt>
                <c:pt idx="13">
                  <c:v>298.0</c:v>
                </c:pt>
                <c:pt idx="14">
                  <c:v>299.0</c:v>
                </c:pt>
                <c:pt idx="15">
                  <c:v>301.0</c:v>
                </c:pt>
                <c:pt idx="16">
                  <c:v>303.0</c:v>
                </c:pt>
                <c:pt idx="17">
                  <c:v>305.0</c:v>
                </c:pt>
                <c:pt idx="18">
                  <c:v>307.0</c:v>
                </c:pt>
                <c:pt idx="19">
                  <c:v>309.0</c:v>
                </c:pt>
                <c:pt idx="20">
                  <c:v>311.0</c:v>
                </c:pt>
                <c:pt idx="21">
                  <c:v>313.0</c:v>
                </c:pt>
                <c:pt idx="22">
                  <c:v>315.0</c:v>
                </c:pt>
                <c:pt idx="23">
                  <c:v>317.0</c:v>
                </c:pt>
                <c:pt idx="24">
                  <c:v>319.0</c:v>
                </c:pt>
                <c:pt idx="25">
                  <c:v>321.0</c:v>
                </c:pt>
                <c:pt idx="26">
                  <c:v>323.0</c:v>
                </c:pt>
                <c:pt idx="27">
                  <c:v>325.0</c:v>
                </c:pt>
                <c:pt idx="28">
                  <c:v>327.0</c:v>
                </c:pt>
                <c:pt idx="29">
                  <c:v>329.0</c:v>
                </c:pt>
                <c:pt idx="30">
                  <c:v>331.0</c:v>
                </c:pt>
                <c:pt idx="31">
                  <c:v>333.0</c:v>
                </c:pt>
                <c:pt idx="32">
                  <c:v>335.0</c:v>
                </c:pt>
                <c:pt idx="33">
                  <c:v>337.0</c:v>
                </c:pt>
                <c:pt idx="34">
                  <c:v>339.0</c:v>
                </c:pt>
                <c:pt idx="35">
                  <c:v>341.0</c:v>
                </c:pt>
                <c:pt idx="36">
                  <c:v>343.0</c:v>
                </c:pt>
                <c:pt idx="37">
                  <c:v>345.0</c:v>
                </c:pt>
                <c:pt idx="38">
                  <c:v>347.0</c:v>
                </c:pt>
                <c:pt idx="39">
                  <c:v>349.0</c:v>
                </c:pt>
                <c:pt idx="40">
                  <c:v>351.0</c:v>
                </c:pt>
                <c:pt idx="41">
                  <c:v>353.0</c:v>
                </c:pt>
                <c:pt idx="42">
                  <c:v>355.0</c:v>
                </c:pt>
                <c:pt idx="43">
                  <c:v>357.0</c:v>
                </c:pt>
                <c:pt idx="44">
                  <c:v>359.0</c:v>
                </c:pt>
                <c:pt idx="45">
                  <c:v>361.0</c:v>
                </c:pt>
                <c:pt idx="46">
                  <c:v>363.0</c:v>
                </c:pt>
                <c:pt idx="47">
                  <c:v>365.0</c:v>
                </c:pt>
                <c:pt idx="48">
                  <c:v>367.0</c:v>
                </c:pt>
                <c:pt idx="49">
                  <c:v>369.0</c:v>
                </c:pt>
                <c:pt idx="50">
                  <c:v>371.0</c:v>
                </c:pt>
                <c:pt idx="51">
                  <c:v>373.0</c:v>
                </c:pt>
                <c:pt idx="52">
                  <c:v>375.0</c:v>
                </c:pt>
                <c:pt idx="53">
                  <c:v>377.0</c:v>
                </c:pt>
                <c:pt idx="54">
                  <c:v>379.0</c:v>
                </c:pt>
                <c:pt idx="55">
                  <c:v>381.0</c:v>
                </c:pt>
                <c:pt idx="56">
                  <c:v>383.0</c:v>
                </c:pt>
                <c:pt idx="57">
                  <c:v>385.0</c:v>
                </c:pt>
                <c:pt idx="58">
                  <c:v>387.0</c:v>
                </c:pt>
                <c:pt idx="59">
                  <c:v>389.0</c:v>
                </c:pt>
                <c:pt idx="60">
                  <c:v>391.0</c:v>
                </c:pt>
                <c:pt idx="61">
                  <c:v>393.0</c:v>
                </c:pt>
                <c:pt idx="62">
                  <c:v>395.0</c:v>
                </c:pt>
                <c:pt idx="63">
                  <c:v>397.0</c:v>
                </c:pt>
                <c:pt idx="64">
                  <c:v>399.0</c:v>
                </c:pt>
                <c:pt idx="65">
                  <c:v>401.0</c:v>
                </c:pt>
                <c:pt idx="66">
                  <c:v>403.0</c:v>
                </c:pt>
                <c:pt idx="67">
                  <c:v>405.0</c:v>
                </c:pt>
                <c:pt idx="68">
                  <c:v>407.0</c:v>
                </c:pt>
                <c:pt idx="69">
                  <c:v>409.0</c:v>
                </c:pt>
                <c:pt idx="70">
                  <c:v>411.0</c:v>
                </c:pt>
                <c:pt idx="71">
                  <c:v>413.0</c:v>
                </c:pt>
                <c:pt idx="72">
                  <c:v>415.0</c:v>
                </c:pt>
                <c:pt idx="73">
                  <c:v>417.0</c:v>
                </c:pt>
                <c:pt idx="74">
                  <c:v>419.0</c:v>
                </c:pt>
                <c:pt idx="75">
                  <c:v>421.0</c:v>
                </c:pt>
                <c:pt idx="76">
                  <c:v>423.0</c:v>
                </c:pt>
                <c:pt idx="77">
                  <c:v>425.0</c:v>
                </c:pt>
                <c:pt idx="78">
                  <c:v>427.0</c:v>
                </c:pt>
                <c:pt idx="79">
                  <c:v>429.0</c:v>
                </c:pt>
                <c:pt idx="80">
                  <c:v>431.0</c:v>
                </c:pt>
                <c:pt idx="81">
                  <c:v>433.0</c:v>
                </c:pt>
                <c:pt idx="82">
                  <c:v>435.0</c:v>
                </c:pt>
                <c:pt idx="83">
                  <c:v>437.0</c:v>
                </c:pt>
                <c:pt idx="84">
                  <c:v>439.0</c:v>
                </c:pt>
                <c:pt idx="85">
                  <c:v>441.0</c:v>
                </c:pt>
                <c:pt idx="86">
                  <c:v>443.0</c:v>
                </c:pt>
                <c:pt idx="87">
                  <c:v>445.0</c:v>
                </c:pt>
                <c:pt idx="88">
                  <c:v>447.0</c:v>
                </c:pt>
                <c:pt idx="89">
                  <c:v>449.0</c:v>
                </c:pt>
                <c:pt idx="90">
                  <c:v>451.0</c:v>
                </c:pt>
                <c:pt idx="91">
                  <c:v>453.0</c:v>
                </c:pt>
                <c:pt idx="92">
                  <c:v>455.0</c:v>
                </c:pt>
                <c:pt idx="93">
                  <c:v>457.0</c:v>
                </c:pt>
                <c:pt idx="94">
                  <c:v>459.0</c:v>
                </c:pt>
                <c:pt idx="95">
                  <c:v>461.0</c:v>
                </c:pt>
                <c:pt idx="96">
                  <c:v>463.0</c:v>
                </c:pt>
                <c:pt idx="97">
                  <c:v>465.0</c:v>
                </c:pt>
                <c:pt idx="98">
                  <c:v>467.0</c:v>
                </c:pt>
                <c:pt idx="99">
                  <c:v>469.0</c:v>
                </c:pt>
                <c:pt idx="100">
                  <c:v>471.0</c:v>
                </c:pt>
                <c:pt idx="101">
                  <c:v>473.0</c:v>
                </c:pt>
                <c:pt idx="102">
                  <c:v>475.0</c:v>
                </c:pt>
                <c:pt idx="103">
                  <c:v>477.0</c:v>
                </c:pt>
                <c:pt idx="104">
                  <c:v>479.0</c:v>
                </c:pt>
                <c:pt idx="105">
                  <c:v>481.0</c:v>
                </c:pt>
                <c:pt idx="106">
                  <c:v>483.0</c:v>
                </c:pt>
                <c:pt idx="107">
                  <c:v>485.0</c:v>
                </c:pt>
                <c:pt idx="108">
                  <c:v>487.0</c:v>
                </c:pt>
                <c:pt idx="109">
                  <c:v>489.0</c:v>
                </c:pt>
                <c:pt idx="110">
                  <c:v>491.0</c:v>
                </c:pt>
                <c:pt idx="111">
                  <c:v>493.0</c:v>
                </c:pt>
                <c:pt idx="112">
                  <c:v>495.0</c:v>
                </c:pt>
                <c:pt idx="113">
                  <c:v>497.0</c:v>
                </c:pt>
                <c:pt idx="114">
                  <c:v>499.0</c:v>
                </c:pt>
                <c:pt idx="115">
                  <c:v>501.0</c:v>
                </c:pt>
                <c:pt idx="116">
                  <c:v>503.0</c:v>
                </c:pt>
                <c:pt idx="117">
                  <c:v>505.0</c:v>
                </c:pt>
                <c:pt idx="118">
                  <c:v>507.0</c:v>
                </c:pt>
                <c:pt idx="119">
                  <c:v>509.0</c:v>
                </c:pt>
                <c:pt idx="120">
                  <c:v>511.0</c:v>
                </c:pt>
                <c:pt idx="121">
                  <c:v>513.0</c:v>
                </c:pt>
                <c:pt idx="122">
                  <c:v>515.0</c:v>
                </c:pt>
                <c:pt idx="123">
                  <c:v>517.0</c:v>
                </c:pt>
                <c:pt idx="124">
                  <c:v>519.0</c:v>
                </c:pt>
                <c:pt idx="125">
                  <c:v>521.0</c:v>
                </c:pt>
                <c:pt idx="126">
                  <c:v>523.0</c:v>
                </c:pt>
                <c:pt idx="127">
                  <c:v>525.0</c:v>
                </c:pt>
                <c:pt idx="128">
                  <c:v>527.0</c:v>
                </c:pt>
                <c:pt idx="129">
                  <c:v>529.0</c:v>
                </c:pt>
                <c:pt idx="130">
                  <c:v>531.0</c:v>
                </c:pt>
                <c:pt idx="131">
                  <c:v>533.0</c:v>
                </c:pt>
                <c:pt idx="132">
                  <c:v>535.0</c:v>
                </c:pt>
                <c:pt idx="133">
                  <c:v>537.0</c:v>
                </c:pt>
                <c:pt idx="134">
                  <c:v>539.0</c:v>
                </c:pt>
                <c:pt idx="135">
                  <c:v>541.0</c:v>
                </c:pt>
                <c:pt idx="136">
                  <c:v>543.0</c:v>
                </c:pt>
                <c:pt idx="137">
                  <c:v>545.0</c:v>
                </c:pt>
                <c:pt idx="138">
                  <c:v>547.0</c:v>
                </c:pt>
                <c:pt idx="139">
                  <c:v>549.0</c:v>
                </c:pt>
                <c:pt idx="140">
                  <c:v>551.0</c:v>
                </c:pt>
                <c:pt idx="141">
                  <c:v>553.0</c:v>
                </c:pt>
                <c:pt idx="142">
                  <c:v>555.0</c:v>
                </c:pt>
                <c:pt idx="143">
                  <c:v>557.0</c:v>
                </c:pt>
                <c:pt idx="144">
                  <c:v>559.0</c:v>
                </c:pt>
                <c:pt idx="145">
                  <c:v>561.0</c:v>
                </c:pt>
                <c:pt idx="146">
                  <c:v>563.0</c:v>
                </c:pt>
                <c:pt idx="147">
                  <c:v>565.0</c:v>
                </c:pt>
                <c:pt idx="148">
                  <c:v>567.0</c:v>
                </c:pt>
                <c:pt idx="149">
                  <c:v>569.0</c:v>
                </c:pt>
                <c:pt idx="150">
                  <c:v>571.0</c:v>
                </c:pt>
                <c:pt idx="151">
                  <c:v>573.0</c:v>
                </c:pt>
                <c:pt idx="152">
                  <c:v>575.0</c:v>
                </c:pt>
                <c:pt idx="153">
                  <c:v>577.0</c:v>
                </c:pt>
                <c:pt idx="154">
                  <c:v>579.0</c:v>
                </c:pt>
                <c:pt idx="155">
                  <c:v>581.0</c:v>
                </c:pt>
                <c:pt idx="156">
                  <c:v>583.0</c:v>
                </c:pt>
                <c:pt idx="157">
                  <c:v>585.0</c:v>
                </c:pt>
                <c:pt idx="158">
                  <c:v>587.0</c:v>
                </c:pt>
                <c:pt idx="159">
                  <c:v>589.0</c:v>
                </c:pt>
                <c:pt idx="160">
                  <c:v>591.0</c:v>
                </c:pt>
                <c:pt idx="161">
                  <c:v>593.0</c:v>
                </c:pt>
                <c:pt idx="162">
                  <c:v>595.0</c:v>
                </c:pt>
                <c:pt idx="163">
                  <c:v>597.0</c:v>
                </c:pt>
                <c:pt idx="164">
                  <c:v>599.0</c:v>
                </c:pt>
                <c:pt idx="165">
                  <c:v>601.0</c:v>
                </c:pt>
                <c:pt idx="166">
                  <c:v>603.0</c:v>
                </c:pt>
                <c:pt idx="167">
                  <c:v>605.0</c:v>
                </c:pt>
                <c:pt idx="168">
                  <c:v>607.0</c:v>
                </c:pt>
                <c:pt idx="169">
                  <c:v>609.0</c:v>
                </c:pt>
                <c:pt idx="170">
                  <c:v>611.0</c:v>
                </c:pt>
                <c:pt idx="171">
                  <c:v>613.0</c:v>
                </c:pt>
                <c:pt idx="172">
                  <c:v>615.0</c:v>
                </c:pt>
                <c:pt idx="173">
                  <c:v>617.0</c:v>
                </c:pt>
                <c:pt idx="174">
                  <c:v>619.0</c:v>
                </c:pt>
                <c:pt idx="175">
                  <c:v>621.0</c:v>
                </c:pt>
                <c:pt idx="176">
                  <c:v>623.0</c:v>
                </c:pt>
                <c:pt idx="177">
                  <c:v>625.0</c:v>
                </c:pt>
                <c:pt idx="178">
                  <c:v>627.0</c:v>
                </c:pt>
                <c:pt idx="179">
                  <c:v>629.0</c:v>
                </c:pt>
                <c:pt idx="180">
                  <c:v>631.0</c:v>
                </c:pt>
                <c:pt idx="181">
                  <c:v>633.0</c:v>
                </c:pt>
                <c:pt idx="182">
                  <c:v>635.0</c:v>
                </c:pt>
                <c:pt idx="183">
                  <c:v>637.0</c:v>
                </c:pt>
                <c:pt idx="184">
                  <c:v>639.0</c:v>
                </c:pt>
                <c:pt idx="185">
                  <c:v>641.0</c:v>
                </c:pt>
                <c:pt idx="186">
                  <c:v>643.0</c:v>
                </c:pt>
                <c:pt idx="187">
                  <c:v>645.0</c:v>
                </c:pt>
                <c:pt idx="188">
                  <c:v>647.0</c:v>
                </c:pt>
                <c:pt idx="189">
                  <c:v>649.0</c:v>
                </c:pt>
                <c:pt idx="190">
                  <c:v>651.0</c:v>
                </c:pt>
                <c:pt idx="191">
                  <c:v>653.0</c:v>
                </c:pt>
                <c:pt idx="192">
                  <c:v>655.0</c:v>
                </c:pt>
                <c:pt idx="193">
                  <c:v>657.0</c:v>
                </c:pt>
                <c:pt idx="194">
                  <c:v>659.0</c:v>
                </c:pt>
                <c:pt idx="195">
                  <c:v>661.0</c:v>
                </c:pt>
                <c:pt idx="196">
                  <c:v>663.0</c:v>
                </c:pt>
                <c:pt idx="197">
                  <c:v>665.0</c:v>
                </c:pt>
                <c:pt idx="198">
                  <c:v>667.0</c:v>
                </c:pt>
                <c:pt idx="199">
                  <c:v>669.0</c:v>
                </c:pt>
                <c:pt idx="200">
                  <c:v>671.0</c:v>
                </c:pt>
                <c:pt idx="201">
                  <c:v>673.0</c:v>
                </c:pt>
                <c:pt idx="202">
                  <c:v>675.0</c:v>
                </c:pt>
                <c:pt idx="203">
                  <c:v>677.0</c:v>
                </c:pt>
                <c:pt idx="204">
                  <c:v>679.0</c:v>
                </c:pt>
                <c:pt idx="205">
                  <c:v>681.0</c:v>
                </c:pt>
                <c:pt idx="206">
                  <c:v>683.0</c:v>
                </c:pt>
                <c:pt idx="207">
                  <c:v>685.0</c:v>
                </c:pt>
                <c:pt idx="208">
                  <c:v>687.0</c:v>
                </c:pt>
                <c:pt idx="209">
                  <c:v>689.0</c:v>
                </c:pt>
                <c:pt idx="210">
                  <c:v>691.0</c:v>
                </c:pt>
                <c:pt idx="211">
                  <c:v>693.0</c:v>
                </c:pt>
                <c:pt idx="212">
                  <c:v>695.0</c:v>
                </c:pt>
                <c:pt idx="213">
                  <c:v>697.0</c:v>
                </c:pt>
                <c:pt idx="214">
                  <c:v>699.0</c:v>
                </c:pt>
                <c:pt idx="215">
                  <c:v>701.0</c:v>
                </c:pt>
                <c:pt idx="216">
                  <c:v>703.0</c:v>
                </c:pt>
                <c:pt idx="217">
                  <c:v>705.0</c:v>
                </c:pt>
                <c:pt idx="218">
                  <c:v>707.0</c:v>
                </c:pt>
                <c:pt idx="219">
                  <c:v>709.0</c:v>
                </c:pt>
                <c:pt idx="220">
                  <c:v>711.0</c:v>
                </c:pt>
                <c:pt idx="221">
                  <c:v>713.0</c:v>
                </c:pt>
                <c:pt idx="222">
                  <c:v>715.0</c:v>
                </c:pt>
                <c:pt idx="223">
                  <c:v>717.0</c:v>
                </c:pt>
                <c:pt idx="224">
                  <c:v>719.0</c:v>
                </c:pt>
                <c:pt idx="225">
                  <c:v>721.0</c:v>
                </c:pt>
                <c:pt idx="226">
                  <c:v>723.0</c:v>
                </c:pt>
                <c:pt idx="227">
                  <c:v>725.0</c:v>
                </c:pt>
                <c:pt idx="228">
                  <c:v>727.0</c:v>
                </c:pt>
                <c:pt idx="229">
                  <c:v>729.0</c:v>
                </c:pt>
                <c:pt idx="230">
                  <c:v>731.0</c:v>
                </c:pt>
                <c:pt idx="231">
                  <c:v>733.0</c:v>
                </c:pt>
                <c:pt idx="232">
                  <c:v>735.0</c:v>
                </c:pt>
                <c:pt idx="233">
                  <c:v>737.0</c:v>
                </c:pt>
                <c:pt idx="234">
                  <c:v>739.0</c:v>
                </c:pt>
                <c:pt idx="235">
                  <c:v>741.0</c:v>
                </c:pt>
                <c:pt idx="236">
                  <c:v>743.0</c:v>
                </c:pt>
                <c:pt idx="237">
                  <c:v>745.0</c:v>
                </c:pt>
                <c:pt idx="238">
                  <c:v>747.0</c:v>
                </c:pt>
                <c:pt idx="239">
                  <c:v>749.0</c:v>
                </c:pt>
                <c:pt idx="240">
                  <c:v>751.0</c:v>
                </c:pt>
                <c:pt idx="241">
                  <c:v>753.0</c:v>
                </c:pt>
                <c:pt idx="242">
                  <c:v>755.0</c:v>
                </c:pt>
                <c:pt idx="243">
                  <c:v>757.0</c:v>
                </c:pt>
                <c:pt idx="244">
                  <c:v>759.0</c:v>
                </c:pt>
                <c:pt idx="245">
                  <c:v>761.0</c:v>
                </c:pt>
                <c:pt idx="246">
                  <c:v>763.0</c:v>
                </c:pt>
                <c:pt idx="247">
                  <c:v>765.0</c:v>
                </c:pt>
                <c:pt idx="248">
                  <c:v>767.0</c:v>
                </c:pt>
                <c:pt idx="249">
                  <c:v>769.0</c:v>
                </c:pt>
                <c:pt idx="250">
                  <c:v>771.0</c:v>
                </c:pt>
                <c:pt idx="251">
                  <c:v>773.0</c:v>
                </c:pt>
                <c:pt idx="252">
                  <c:v>775.0</c:v>
                </c:pt>
                <c:pt idx="253">
                  <c:v>777.0</c:v>
                </c:pt>
                <c:pt idx="254">
                  <c:v>779.0</c:v>
                </c:pt>
                <c:pt idx="255">
                  <c:v>781.0</c:v>
                </c:pt>
                <c:pt idx="256">
                  <c:v>783.0</c:v>
                </c:pt>
                <c:pt idx="257">
                  <c:v>785.0</c:v>
                </c:pt>
                <c:pt idx="258">
                  <c:v>787.0</c:v>
                </c:pt>
                <c:pt idx="259">
                  <c:v>789.0</c:v>
                </c:pt>
                <c:pt idx="260">
                  <c:v>791.0</c:v>
                </c:pt>
                <c:pt idx="261">
                  <c:v>793.0</c:v>
                </c:pt>
                <c:pt idx="262">
                  <c:v>795.0</c:v>
                </c:pt>
                <c:pt idx="263">
                  <c:v>797.0</c:v>
                </c:pt>
                <c:pt idx="264">
                  <c:v>799.0</c:v>
                </c:pt>
                <c:pt idx="265">
                  <c:v>801.0</c:v>
                </c:pt>
                <c:pt idx="266">
                  <c:v>803.0</c:v>
                </c:pt>
              </c:numCache>
            </c:numRef>
          </c:xVal>
          <c:yVal>
            <c:numRef>
              <c:f>Sheet1!$B$12:$B$278</c:f>
              <c:numCache>
                <c:formatCode>0</c:formatCode>
                <c:ptCount val="267"/>
                <c:pt idx="0">
                  <c:v>-19002.51464</c:v>
                </c:pt>
                <c:pt idx="1">
                  <c:v>-18803.942</c:v>
                </c:pt>
                <c:pt idx="2">
                  <c:v>-18605.36936</c:v>
                </c:pt>
                <c:pt idx="3">
                  <c:v>-18406.79672</c:v>
                </c:pt>
                <c:pt idx="4">
                  <c:v>-18208.22408</c:v>
                </c:pt>
                <c:pt idx="5">
                  <c:v>-18009.65144</c:v>
                </c:pt>
                <c:pt idx="6">
                  <c:v>-17811.0788</c:v>
                </c:pt>
                <c:pt idx="7">
                  <c:v>-17612.50616</c:v>
                </c:pt>
                <c:pt idx="8">
                  <c:v>-17413.93352</c:v>
                </c:pt>
                <c:pt idx="9">
                  <c:v>-17215.36088</c:v>
                </c:pt>
                <c:pt idx="10">
                  <c:v>-17016.78824</c:v>
                </c:pt>
                <c:pt idx="11">
                  <c:v>-16818.2156</c:v>
                </c:pt>
                <c:pt idx="12">
                  <c:v>-16619.64296</c:v>
                </c:pt>
                <c:pt idx="13">
                  <c:v>-16520.35664</c:v>
                </c:pt>
                <c:pt idx="14">
                  <c:v>-16421.07032</c:v>
                </c:pt>
                <c:pt idx="15">
                  <c:v>-16222.49768</c:v>
                </c:pt>
                <c:pt idx="16">
                  <c:v>-16023.92504</c:v>
                </c:pt>
                <c:pt idx="17">
                  <c:v>-15825.3524</c:v>
                </c:pt>
                <c:pt idx="18">
                  <c:v>-15626.77976</c:v>
                </c:pt>
                <c:pt idx="19">
                  <c:v>-15428.20712</c:v>
                </c:pt>
                <c:pt idx="20">
                  <c:v>-15229.63448</c:v>
                </c:pt>
                <c:pt idx="21">
                  <c:v>-15031.06184</c:v>
                </c:pt>
                <c:pt idx="22">
                  <c:v>-14832.4892</c:v>
                </c:pt>
                <c:pt idx="23">
                  <c:v>-14633.91656</c:v>
                </c:pt>
                <c:pt idx="24">
                  <c:v>-14435.34392</c:v>
                </c:pt>
                <c:pt idx="25">
                  <c:v>-14236.77128</c:v>
                </c:pt>
                <c:pt idx="26">
                  <c:v>-14038.19864</c:v>
                </c:pt>
                <c:pt idx="27">
                  <c:v>-13839.626</c:v>
                </c:pt>
                <c:pt idx="28">
                  <c:v>-13641.05336</c:v>
                </c:pt>
                <c:pt idx="29">
                  <c:v>-13442.48072</c:v>
                </c:pt>
                <c:pt idx="30">
                  <c:v>-13243.90808</c:v>
                </c:pt>
                <c:pt idx="31">
                  <c:v>-13045.33544</c:v>
                </c:pt>
                <c:pt idx="32">
                  <c:v>-12846.7628</c:v>
                </c:pt>
                <c:pt idx="33">
                  <c:v>-12648.19016</c:v>
                </c:pt>
                <c:pt idx="34">
                  <c:v>-12449.61752</c:v>
                </c:pt>
                <c:pt idx="35">
                  <c:v>-12251.04488</c:v>
                </c:pt>
                <c:pt idx="36">
                  <c:v>-12052.47224</c:v>
                </c:pt>
                <c:pt idx="37">
                  <c:v>-11853.8996</c:v>
                </c:pt>
                <c:pt idx="38">
                  <c:v>-11655.32696</c:v>
                </c:pt>
                <c:pt idx="39">
                  <c:v>-11456.75432</c:v>
                </c:pt>
                <c:pt idx="40">
                  <c:v>-11258.18168</c:v>
                </c:pt>
                <c:pt idx="41">
                  <c:v>-11059.60904</c:v>
                </c:pt>
                <c:pt idx="42">
                  <c:v>-10861.0364</c:v>
                </c:pt>
                <c:pt idx="43">
                  <c:v>-10662.46376</c:v>
                </c:pt>
                <c:pt idx="44">
                  <c:v>-10463.89112</c:v>
                </c:pt>
                <c:pt idx="45">
                  <c:v>-10265.31848</c:v>
                </c:pt>
                <c:pt idx="46">
                  <c:v>-10066.74584</c:v>
                </c:pt>
                <c:pt idx="47">
                  <c:v>-9868.173199999997</c:v>
                </c:pt>
                <c:pt idx="48">
                  <c:v>-9669.600559999999</c:v>
                </c:pt>
                <c:pt idx="49">
                  <c:v>-9471.02792</c:v>
                </c:pt>
                <c:pt idx="50">
                  <c:v>-9272.455280000002</c:v>
                </c:pt>
                <c:pt idx="51">
                  <c:v>-9073.882639999996</c:v>
                </c:pt>
                <c:pt idx="52">
                  <c:v>-8875.309999999998</c:v>
                </c:pt>
                <c:pt idx="53">
                  <c:v>-8676.73736</c:v>
                </c:pt>
                <c:pt idx="54">
                  <c:v>-8478.16472</c:v>
                </c:pt>
                <c:pt idx="55">
                  <c:v>-8279.592080000002</c:v>
                </c:pt>
                <c:pt idx="56">
                  <c:v>-8081.019439999996</c:v>
                </c:pt>
                <c:pt idx="57">
                  <c:v>-7882.446799999998</c:v>
                </c:pt>
                <c:pt idx="58">
                  <c:v>-7683.87416</c:v>
                </c:pt>
                <c:pt idx="59">
                  <c:v>-7485.30152</c:v>
                </c:pt>
                <c:pt idx="60">
                  <c:v>-7286.728880000002</c:v>
                </c:pt>
                <c:pt idx="61">
                  <c:v>-7088.156239999996</c:v>
                </c:pt>
                <c:pt idx="62">
                  <c:v>-6889.583599999998</c:v>
                </c:pt>
                <c:pt idx="63">
                  <c:v>-6691.01096</c:v>
                </c:pt>
                <c:pt idx="64">
                  <c:v>-6492.438320000001</c:v>
                </c:pt>
                <c:pt idx="65">
                  <c:v>-6293.865679999995</c:v>
                </c:pt>
                <c:pt idx="66">
                  <c:v>-6095.293039999996</c:v>
                </c:pt>
                <c:pt idx="67">
                  <c:v>-5896.720399999998</c:v>
                </c:pt>
                <c:pt idx="68">
                  <c:v>-5698.14776</c:v>
                </c:pt>
                <c:pt idx="69">
                  <c:v>-5499.575120000001</c:v>
                </c:pt>
                <c:pt idx="70">
                  <c:v>-5301.002479999995</c:v>
                </c:pt>
                <c:pt idx="71">
                  <c:v>-5102.429839999997</c:v>
                </c:pt>
                <c:pt idx="72">
                  <c:v>-4903.857199999998</c:v>
                </c:pt>
                <c:pt idx="73">
                  <c:v>-4705.28456</c:v>
                </c:pt>
                <c:pt idx="74">
                  <c:v>-4506.711920000001</c:v>
                </c:pt>
                <c:pt idx="75">
                  <c:v>-4308.139279999995</c:v>
                </c:pt>
                <c:pt idx="76">
                  <c:v>-4109.566639999997</c:v>
                </c:pt>
                <c:pt idx="77">
                  <c:v>-3910.993999999999</c:v>
                </c:pt>
                <c:pt idx="78">
                  <c:v>-3712.42136</c:v>
                </c:pt>
                <c:pt idx="79">
                  <c:v>-3513.848720000002</c:v>
                </c:pt>
                <c:pt idx="80">
                  <c:v>-3315.276079999996</c:v>
                </c:pt>
                <c:pt idx="81">
                  <c:v>-3116.703439999997</c:v>
                </c:pt>
                <c:pt idx="82">
                  <c:v>-2918.130799999999</c:v>
                </c:pt>
                <c:pt idx="83">
                  <c:v>-2719.55816</c:v>
                </c:pt>
                <c:pt idx="84">
                  <c:v>-2520.985520000002</c:v>
                </c:pt>
                <c:pt idx="85">
                  <c:v>-2322.412879999996</c:v>
                </c:pt>
                <c:pt idx="86">
                  <c:v>-2123.840239999998</c:v>
                </c:pt>
                <c:pt idx="87">
                  <c:v>-1925.2676</c:v>
                </c:pt>
                <c:pt idx="88">
                  <c:v>-1726.694960000001</c:v>
                </c:pt>
                <c:pt idx="89">
                  <c:v>-1528.122320000002</c:v>
                </c:pt>
                <c:pt idx="90">
                  <c:v>-1329.549679999996</c:v>
                </c:pt>
                <c:pt idx="91">
                  <c:v>-1130.977039999998</c:v>
                </c:pt>
                <c:pt idx="92">
                  <c:v>-932.4043999999994</c:v>
                </c:pt>
                <c:pt idx="93">
                  <c:v>-733.8317600000009</c:v>
                </c:pt>
                <c:pt idx="94">
                  <c:v>-535.2591199999952</c:v>
                </c:pt>
                <c:pt idx="95">
                  <c:v>-336.6864799999967</c:v>
                </c:pt>
                <c:pt idx="96">
                  <c:v>-138.1138399999982</c:v>
                </c:pt>
                <c:pt idx="97">
                  <c:v>60.45880000000034</c:v>
                </c:pt>
                <c:pt idx="98">
                  <c:v>259.0314399999988</c:v>
                </c:pt>
                <c:pt idx="99">
                  <c:v>457.6040800000046</c:v>
                </c:pt>
                <c:pt idx="100">
                  <c:v>656.1767200000031</c:v>
                </c:pt>
                <c:pt idx="101">
                  <c:v>854.7493600000016</c:v>
                </c:pt>
                <c:pt idx="102">
                  <c:v>1053.322</c:v>
                </c:pt>
                <c:pt idx="103">
                  <c:v>1251.894639999999</c:v>
                </c:pt>
                <c:pt idx="104">
                  <c:v>1450.467280000004</c:v>
                </c:pt>
                <c:pt idx="105">
                  <c:v>1649.039920000003</c:v>
                </c:pt>
                <c:pt idx="106">
                  <c:v>1847.612560000001</c:v>
                </c:pt>
                <c:pt idx="107">
                  <c:v>2046.1852</c:v>
                </c:pt>
                <c:pt idx="108">
                  <c:v>2244.757839999998</c:v>
                </c:pt>
                <c:pt idx="109">
                  <c:v>2443.330480000004</c:v>
                </c:pt>
                <c:pt idx="110">
                  <c:v>2641.903120000003</c:v>
                </c:pt>
                <c:pt idx="111">
                  <c:v>2840.475760000001</c:v>
                </c:pt>
                <c:pt idx="112">
                  <c:v>3039.0484</c:v>
                </c:pt>
                <c:pt idx="113">
                  <c:v>3237.621039999998</c:v>
                </c:pt>
                <c:pt idx="114">
                  <c:v>3436.193680000004</c:v>
                </c:pt>
                <c:pt idx="115">
                  <c:v>3634.766320000002</c:v>
                </c:pt>
                <c:pt idx="116">
                  <c:v>3833.338960000001</c:v>
                </c:pt>
                <c:pt idx="117">
                  <c:v>4031.9116</c:v>
                </c:pt>
                <c:pt idx="118">
                  <c:v>4230.484239999997</c:v>
                </c:pt>
                <c:pt idx="119">
                  <c:v>4429.056880000004</c:v>
                </c:pt>
                <c:pt idx="120">
                  <c:v>4627.629520000002</c:v>
                </c:pt>
                <c:pt idx="121">
                  <c:v>4826.20216</c:v>
                </c:pt>
                <c:pt idx="122">
                  <c:v>5024.774799999999</c:v>
                </c:pt>
                <c:pt idx="123">
                  <c:v>5223.347440000005</c:v>
                </c:pt>
                <c:pt idx="124">
                  <c:v>5421.920080000004</c:v>
                </c:pt>
                <c:pt idx="125">
                  <c:v>5620.492720000002</c:v>
                </c:pt>
                <c:pt idx="126">
                  <c:v>5819.06536</c:v>
                </c:pt>
                <c:pt idx="127">
                  <c:v>6017.638</c:v>
                </c:pt>
                <c:pt idx="128">
                  <c:v>6216.210640000005</c:v>
                </c:pt>
                <c:pt idx="129">
                  <c:v>6414.783280000003</c:v>
                </c:pt>
                <c:pt idx="130">
                  <c:v>6613.355920000001</c:v>
                </c:pt>
                <c:pt idx="131">
                  <c:v>6811.92856</c:v>
                </c:pt>
                <c:pt idx="132">
                  <c:v>7010.501199999998</c:v>
                </c:pt>
                <c:pt idx="133">
                  <c:v>7209.073840000005</c:v>
                </c:pt>
                <c:pt idx="134">
                  <c:v>7407.646480000003</c:v>
                </c:pt>
                <c:pt idx="135">
                  <c:v>7606.219120000001</c:v>
                </c:pt>
                <c:pt idx="136">
                  <c:v>7804.79176</c:v>
                </c:pt>
                <c:pt idx="137">
                  <c:v>8003.364399999998</c:v>
                </c:pt>
                <c:pt idx="138">
                  <c:v>8201.937040000004</c:v>
                </c:pt>
                <c:pt idx="139">
                  <c:v>8400.509680000003</c:v>
                </c:pt>
                <c:pt idx="140">
                  <c:v>8599.082320000001</c:v>
                </c:pt>
                <c:pt idx="141">
                  <c:v>8797.65496</c:v>
                </c:pt>
                <c:pt idx="142">
                  <c:v>8996.227599999998</c:v>
                </c:pt>
                <c:pt idx="143">
                  <c:v>9194.800240000004</c:v>
                </c:pt>
                <c:pt idx="144">
                  <c:v>9393.372880000003</c:v>
                </c:pt>
                <c:pt idx="145">
                  <c:v>9591.945520000001</c:v>
                </c:pt>
                <c:pt idx="146">
                  <c:v>9790.51816</c:v>
                </c:pt>
                <c:pt idx="147">
                  <c:v>9989.090799999998</c:v>
                </c:pt>
                <c:pt idx="148">
                  <c:v>10187.66344</c:v>
                </c:pt>
                <c:pt idx="149">
                  <c:v>10386.23608</c:v>
                </c:pt>
                <c:pt idx="150">
                  <c:v>10584.80872</c:v>
                </c:pt>
                <c:pt idx="151">
                  <c:v>10783.38136</c:v>
                </c:pt>
                <c:pt idx="152">
                  <c:v>10981.95400000001</c:v>
                </c:pt>
                <c:pt idx="153">
                  <c:v>11180.52664</c:v>
                </c:pt>
                <c:pt idx="154">
                  <c:v>11379.09928</c:v>
                </c:pt>
                <c:pt idx="155">
                  <c:v>11577.67192</c:v>
                </c:pt>
                <c:pt idx="156">
                  <c:v>11776.24456</c:v>
                </c:pt>
                <c:pt idx="157">
                  <c:v>11974.8172</c:v>
                </c:pt>
                <c:pt idx="158">
                  <c:v>12173.38984</c:v>
                </c:pt>
                <c:pt idx="159">
                  <c:v>12371.96248</c:v>
                </c:pt>
                <c:pt idx="160">
                  <c:v>12570.53512</c:v>
                </c:pt>
                <c:pt idx="161">
                  <c:v>12769.10776</c:v>
                </c:pt>
                <c:pt idx="162">
                  <c:v>12967.6804</c:v>
                </c:pt>
                <c:pt idx="163">
                  <c:v>13166.25304</c:v>
                </c:pt>
                <c:pt idx="164">
                  <c:v>13364.82568</c:v>
                </c:pt>
                <c:pt idx="165">
                  <c:v>13563.39832</c:v>
                </c:pt>
                <c:pt idx="166">
                  <c:v>13761.97096</c:v>
                </c:pt>
                <c:pt idx="167">
                  <c:v>13960.5436</c:v>
                </c:pt>
                <c:pt idx="168">
                  <c:v>14159.11624</c:v>
                </c:pt>
                <c:pt idx="169">
                  <c:v>14357.68888</c:v>
                </c:pt>
                <c:pt idx="170">
                  <c:v>14556.26152</c:v>
                </c:pt>
                <c:pt idx="171">
                  <c:v>14754.83416</c:v>
                </c:pt>
                <c:pt idx="172">
                  <c:v>14953.4068</c:v>
                </c:pt>
                <c:pt idx="173">
                  <c:v>15151.97944</c:v>
                </c:pt>
                <c:pt idx="174">
                  <c:v>15350.55208</c:v>
                </c:pt>
                <c:pt idx="175">
                  <c:v>15549.12472</c:v>
                </c:pt>
                <c:pt idx="176">
                  <c:v>15747.69736</c:v>
                </c:pt>
                <c:pt idx="177">
                  <c:v>15946.27</c:v>
                </c:pt>
                <c:pt idx="178">
                  <c:v>16144.84264</c:v>
                </c:pt>
                <c:pt idx="179">
                  <c:v>16343.41528</c:v>
                </c:pt>
                <c:pt idx="180">
                  <c:v>16541.98792</c:v>
                </c:pt>
                <c:pt idx="181">
                  <c:v>16740.56056000001</c:v>
                </c:pt>
                <c:pt idx="182">
                  <c:v>16939.1332</c:v>
                </c:pt>
                <c:pt idx="183">
                  <c:v>17137.70584</c:v>
                </c:pt>
                <c:pt idx="184">
                  <c:v>17336.27848</c:v>
                </c:pt>
                <c:pt idx="185">
                  <c:v>17534.85112</c:v>
                </c:pt>
                <c:pt idx="186">
                  <c:v>17733.42376000001</c:v>
                </c:pt>
                <c:pt idx="187">
                  <c:v>17931.9964</c:v>
                </c:pt>
                <c:pt idx="188">
                  <c:v>18130.56904</c:v>
                </c:pt>
                <c:pt idx="189">
                  <c:v>18329.14168</c:v>
                </c:pt>
                <c:pt idx="190">
                  <c:v>18527.71432</c:v>
                </c:pt>
                <c:pt idx="191">
                  <c:v>18726.28696</c:v>
                </c:pt>
                <c:pt idx="192">
                  <c:v>18924.8596</c:v>
                </c:pt>
                <c:pt idx="193">
                  <c:v>19123.43224</c:v>
                </c:pt>
                <c:pt idx="194">
                  <c:v>19322.00488</c:v>
                </c:pt>
                <c:pt idx="195">
                  <c:v>19520.57752</c:v>
                </c:pt>
                <c:pt idx="196">
                  <c:v>19719.15016</c:v>
                </c:pt>
                <c:pt idx="197">
                  <c:v>19917.7228</c:v>
                </c:pt>
                <c:pt idx="198">
                  <c:v>20116.29544000001</c:v>
                </c:pt>
                <c:pt idx="199">
                  <c:v>20314.86808000001</c:v>
                </c:pt>
                <c:pt idx="200">
                  <c:v>20513.44072000001</c:v>
                </c:pt>
                <c:pt idx="201">
                  <c:v>20712.01336</c:v>
                </c:pt>
                <c:pt idx="202">
                  <c:v>20910.586</c:v>
                </c:pt>
                <c:pt idx="203">
                  <c:v>21109.15864</c:v>
                </c:pt>
                <c:pt idx="204">
                  <c:v>21307.73128</c:v>
                </c:pt>
                <c:pt idx="205">
                  <c:v>21506.30392</c:v>
                </c:pt>
                <c:pt idx="206">
                  <c:v>21704.87656</c:v>
                </c:pt>
                <c:pt idx="207">
                  <c:v>21903.4492</c:v>
                </c:pt>
                <c:pt idx="208">
                  <c:v>22102.02184000001</c:v>
                </c:pt>
                <c:pt idx="209">
                  <c:v>22300.59448000001</c:v>
                </c:pt>
                <c:pt idx="210">
                  <c:v>22499.16712000001</c:v>
                </c:pt>
                <c:pt idx="211">
                  <c:v>22697.73976</c:v>
                </c:pt>
                <c:pt idx="212">
                  <c:v>22896.3124</c:v>
                </c:pt>
                <c:pt idx="213">
                  <c:v>23094.88504</c:v>
                </c:pt>
                <c:pt idx="214">
                  <c:v>23293.45768</c:v>
                </c:pt>
                <c:pt idx="215">
                  <c:v>23492.03032</c:v>
                </c:pt>
                <c:pt idx="216">
                  <c:v>23690.60296</c:v>
                </c:pt>
                <c:pt idx="217">
                  <c:v>23889.1756</c:v>
                </c:pt>
                <c:pt idx="218">
                  <c:v>24087.74824000001</c:v>
                </c:pt>
                <c:pt idx="219">
                  <c:v>24286.32088000001</c:v>
                </c:pt>
                <c:pt idx="220">
                  <c:v>24484.89352000001</c:v>
                </c:pt>
                <c:pt idx="221">
                  <c:v>24683.46616</c:v>
                </c:pt>
                <c:pt idx="222">
                  <c:v>24882.0388</c:v>
                </c:pt>
                <c:pt idx="223">
                  <c:v>25080.61144</c:v>
                </c:pt>
                <c:pt idx="224">
                  <c:v>25279.18408</c:v>
                </c:pt>
                <c:pt idx="225">
                  <c:v>25477.75672</c:v>
                </c:pt>
                <c:pt idx="226">
                  <c:v>25676.32936</c:v>
                </c:pt>
                <c:pt idx="227">
                  <c:v>25874.90200000001</c:v>
                </c:pt>
                <c:pt idx="228">
                  <c:v>26073.47464000001</c:v>
                </c:pt>
                <c:pt idx="229">
                  <c:v>26272.04728000001</c:v>
                </c:pt>
                <c:pt idx="230">
                  <c:v>26470.61992</c:v>
                </c:pt>
                <c:pt idx="231">
                  <c:v>26669.19256</c:v>
                </c:pt>
                <c:pt idx="232">
                  <c:v>26867.7652</c:v>
                </c:pt>
                <c:pt idx="233">
                  <c:v>27066.33784</c:v>
                </c:pt>
                <c:pt idx="234">
                  <c:v>27264.91048</c:v>
                </c:pt>
                <c:pt idx="235">
                  <c:v>27463.48312</c:v>
                </c:pt>
                <c:pt idx="236">
                  <c:v>27662.05576</c:v>
                </c:pt>
                <c:pt idx="237">
                  <c:v>27860.62840000001</c:v>
                </c:pt>
                <c:pt idx="238">
                  <c:v>28059.20104000001</c:v>
                </c:pt>
                <c:pt idx="239">
                  <c:v>28257.77368000001</c:v>
                </c:pt>
                <c:pt idx="240">
                  <c:v>28456.34632</c:v>
                </c:pt>
                <c:pt idx="241">
                  <c:v>28654.91896</c:v>
                </c:pt>
                <c:pt idx="242">
                  <c:v>28853.4916</c:v>
                </c:pt>
                <c:pt idx="243">
                  <c:v>29052.06424</c:v>
                </c:pt>
                <c:pt idx="244">
                  <c:v>29250.63688</c:v>
                </c:pt>
                <c:pt idx="245">
                  <c:v>29449.20952</c:v>
                </c:pt>
                <c:pt idx="246">
                  <c:v>29647.78216</c:v>
                </c:pt>
                <c:pt idx="247">
                  <c:v>29846.35480000001</c:v>
                </c:pt>
                <c:pt idx="248">
                  <c:v>30044.92744000001</c:v>
                </c:pt>
                <c:pt idx="249">
                  <c:v>30243.50008000001</c:v>
                </c:pt>
                <c:pt idx="250">
                  <c:v>30442.07272</c:v>
                </c:pt>
                <c:pt idx="251">
                  <c:v>30640.64536</c:v>
                </c:pt>
                <c:pt idx="252">
                  <c:v>30839.218</c:v>
                </c:pt>
                <c:pt idx="253">
                  <c:v>31037.79064</c:v>
                </c:pt>
                <c:pt idx="254">
                  <c:v>31236.36328</c:v>
                </c:pt>
                <c:pt idx="255">
                  <c:v>31434.93592</c:v>
                </c:pt>
                <c:pt idx="256">
                  <c:v>31633.50856000001</c:v>
                </c:pt>
                <c:pt idx="257">
                  <c:v>31832.08120000001</c:v>
                </c:pt>
                <c:pt idx="258">
                  <c:v>32030.65384000001</c:v>
                </c:pt>
                <c:pt idx="259">
                  <c:v>32229.22648</c:v>
                </c:pt>
                <c:pt idx="260">
                  <c:v>32427.79912</c:v>
                </c:pt>
                <c:pt idx="261">
                  <c:v>32626.37176</c:v>
                </c:pt>
                <c:pt idx="262">
                  <c:v>32824.9444</c:v>
                </c:pt>
                <c:pt idx="263">
                  <c:v>33023.51704</c:v>
                </c:pt>
                <c:pt idx="264">
                  <c:v>33222.08968</c:v>
                </c:pt>
                <c:pt idx="265">
                  <c:v>33420.66232</c:v>
                </c:pt>
                <c:pt idx="266">
                  <c:v>33619.23496000001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Sheet1!$C$11</c:f>
              <c:strCache>
                <c:ptCount val="1"/>
                <c:pt idx="0">
                  <c:v>∆G° with ∆Cp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Sheet1!$A$12:$A$278</c:f>
              <c:numCache>
                <c:formatCode>General</c:formatCode>
                <c:ptCount val="267"/>
                <c:pt idx="0">
                  <c:v>273.0</c:v>
                </c:pt>
                <c:pt idx="1">
                  <c:v>275.0</c:v>
                </c:pt>
                <c:pt idx="2">
                  <c:v>277.0</c:v>
                </c:pt>
                <c:pt idx="3">
                  <c:v>279.0</c:v>
                </c:pt>
                <c:pt idx="4">
                  <c:v>281.0</c:v>
                </c:pt>
                <c:pt idx="5">
                  <c:v>283.0</c:v>
                </c:pt>
                <c:pt idx="6">
                  <c:v>285.0</c:v>
                </c:pt>
                <c:pt idx="7">
                  <c:v>287.0</c:v>
                </c:pt>
                <c:pt idx="8">
                  <c:v>289.0</c:v>
                </c:pt>
                <c:pt idx="9">
                  <c:v>291.0</c:v>
                </c:pt>
                <c:pt idx="10">
                  <c:v>293.0</c:v>
                </c:pt>
                <c:pt idx="11">
                  <c:v>295.0</c:v>
                </c:pt>
                <c:pt idx="12">
                  <c:v>297.0</c:v>
                </c:pt>
                <c:pt idx="13">
                  <c:v>298.0</c:v>
                </c:pt>
                <c:pt idx="14">
                  <c:v>299.0</c:v>
                </c:pt>
                <c:pt idx="15">
                  <c:v>301.0</c:v>
                </c:pt>
                <c:pt idx="16">
                  <c:v>303.0</c:v>
                </c:pt>
                <c:pt idx="17">
                  <c:v>305.0</c:v>
                </c:pt>
                <c:pt idx="18">
                  <c:v>307.0</c:v>
                </c:pt>
                <c:pt idx="19">
                  <c:v>309.0</c:v>
                </c:pt>
                <c:pt idx="20">
                  <c:v>311.0</c:v>
                </c:pt>
                <c:pt idx="21">
                  <c:v>313.0</c:v>
                </c:pt>
                <c:pt idx="22">
                  <c:v>315.0</c:v>
                </c:pt>
                <c:pt idx="23">
                  <c:v>317.0</c:v>
                </c:pt>
                <c:pt idx="24">
                  <c:v>319.0</c:v>
                </c:pt>
                <c:pt idx="25">
                  <c:v>321.0</c:v>
                </c:pt>
                <c:pt idx="26">
                  <c:v>323.0</c:v>
                </c:pt>
                <c:pt idx="27">
                  <c:v>325.0</c:v>
                </c:pt>
                <c:pt idx="28">
                  <c:v>327.0</c:v>
                </c:pt>
                <c:pt idx="29">
                  <c:v>329.0</c:v>
                </c:pt>
                <c:pt idx="30">
                  <c:v>331.0</c:v>
                </c:pt>
                <c:pt idx="31">
                  <c:v>333.0</c:v>
                </c:pt>
                <c:pt idx="32">
                  <c:v>335.0</c:v>
                </c:pt>
                <c:pt idx="33">
                  <c:v>337.0</c:v>
                </c:pt>
                <c:pt idx="34">
                  <c:v>339.0</c:v>
                </c:pt>
                <c:pt idx="35">
                  <c:v>341.0</c:v>
                </c:pt>
                <c:pt idx="36">
                  <c:v>343.0</c:v>
                </c:pt>
                <c:pt idx="37">
                  <c:v>345.0</c:v>
                </c:pt>
                <c:pt idx="38">
                  <c:v>347.0</c:v>
                </c:pt>
                <c:pt idx="39">
                  <c:v>349.0</c:v>
                </c:pt>
                <c:pt idx="40">
                  <c:v>351.0</c:v>
                </c:pt>
                <c:pt idx="41">
                  <c:v>353.0</c:v>
                </c:pt>
                <c:pt idx="42">
                  <c:v>355.0</c:v>
                </c:pt>
                <c:pt idx="43">
                  <c:v>357.0</c:v>
                </c:pt>
                <c:pt idx="44">
                  <c:v>359.0</c:v>
                </c:pt>
                <c:pt idx="45">
                  <c:v>361.0</c:v>
                </c:pt>
                <c:pt idx="46">
                  <c:v>363.0</c:v>
                </c:pt>
                <c:pt idx="47">
                  <c:v>365.0</c:v>
                </c:pt>
                <c:pt idx="48">
                  <c:v>367.0</c:v>
                </c:pt>
                <c:pt idx="49">
                  <c:v>369.0</c:v>
                </c:pt>
                <c:pt idx="50">
                  <c:v>371.0</c:v>
                </c:pt>
                <c:pt idx="51">
                  <c:v>373.0</c:v>
                </c:pt>
                <c:pt idx="52">
                  <c:v>375.0</c:v>
                </c:pt>
                <c:pt idx="53">
                  <c:v>377.0</c:v>
                </c:pt>
                <c:pt idx="54">
                  <c:v>379.0</c:v>
                </c:pt>
                <c:pt idx="55">
                  <c:v>381.0</c:v>
                </c:pt>
                <c:pt idx="56">
                  <c:v>383.0</c:v>
                </c:pt>
                <c:pt idx="57">
                  <c:v>385.0</c:v>
                </c:pt>
                <c:pt idx="58">
                  <c:v>387.0</c:v>
                </c:pt>
                <c:pt idx="59">
                  <c:v>389.0</c:v>
                </c:pt>
                <c:pt idx="60">
                  <c:v>391.0</c:v>
                </c:pt>
                <c:pt idx="61">
                  <c:v>393.0</c:v>
                </c:pt>
                <c:pt idx="62">
                  <c:v>395.0</c:v>
                </c:pt>
                <c:pt idx="63">
                  <c:v>397.0</c:v>
                </c:pt>
                <c:pt idx="64">
                  <c:v>399.0</c:v>
                </c:pt>
                <c:pt idx="65">
                  <c:v>401.0</c:v>
                </c:pt>
                <c:pt idx="66">
                  <c:v>403.0</c:v>
                </c:pt>
                <c:pt idx="67">
                  <c:v>405.0</c:v>
                </c:pt>
                <c:pt idx="68">
                  <c:v>407.0</c:v>
                </c:pt>
                <c:pt idx="69">
                  <c:v>409.0</c:v>
                </c:pt>
                <c:pt idx="70">
                  <c:v>411.0</c:v>
                </c:pt>
                <c:pt idx="71">
                  <c:v>413.0</c:v>
                </c:pt>
                <c:pt idx="72">
                  <c:v>415.0</c:v>
                </c:pt>
                <c:pt idx="73">
                  <c:v>417.0</c:v>
                </c:pt>
                <c:pt idx="74">
                  <c:v>419.0</c:v>
                </c:pt>
                <c:pt idx="75">
                  <c:v>421.0</c:v>
                </c:pt>
                <c:pt idx="76">
                  <c:v>423.0</c:v>
                </c:pt>
                <c:pt idx="77">
                  <c:v>425.0</c:v>
                </c:pt>
                <c:pt idx="78">
                  <c:v>427.0</c:v>
                </c:pt>
                <c:pt idx="79">
                  <c:v>429.0</c:v>
                </c:pt>
                <c:pt idx="80">
                  <c:v>431.0</c:v>
                </c:pt>
                <c:pt idx="81">
                  <c:v>433.0</c:v>
                </c:pt>
                <c:pt idx="82">
                  <c:v>435.0</c:v>
                </c:pt>
                <c:pt idx="83">
                  <c:v>437.0</c:v>
                </c:pt>
                <c:pt idx="84">
                  <c:v>439.0</c:v>
                </c:pt>
                <c:pt idx="85">
                  <c:v>441.0</c:v>
                </c:pt>
                <c:pt idx="86">
                  <c:v>443.0</c:v>
                </c:pt>
                <c:pt idx="87">
                  <c:v>445.0</c:v>
                </c:pt>
                <c:pt idx="88">
                  <c:v>447.0</c:v>
                </c:pt>
                <c:pt idx="89">
                  <c:v>449.0</c:v>
                </c:pt>
                <c:pt idx="90">
                  <c:v>451.0</c:v>
                </c:pt>
                <c:pt idx="91">
                  <c:v>453.0</c:v>
                </c:pt>
                <c:pt idx="92">
                  <c:v>455.0</c:v>
                </c:pt>
                <c:pt idx="93">
                  <c:v>457.0</c:v>
                </c:pt>
                <c:pt idx="94">
                  <c:v>459.0</c:v>
                </c:pt>
                <c:pt idx="95">
                  <c:v>461.0</c:v>
                </c:pt>
                <c:pt idx="96">
                  <c:v>463.0</c:v>
                </c:pt>
                <c:pt idx="97">
                  <c:v>465.0</c:v>
                </c:pt>
                <c:pt idx="98">
                  <c:v>467.0</c:v>
                </c:pt>
                <c:pt idx="99">
                  <c:v>469.0</c:v>
                </c:pt>
                <c:pt idx="100">
                  <c:v>471.0</c:v>
                </c:pt>
                <c:pt idx="101">
                  <c:v>473.0</c:v>
                </c:pt>
                <c:pt idx="102">
                  <c:v>475.0</c:v>
                </c:pt>
                <c:pt idx="103">
                  <c:v>477.0</c:v>
                </c:pt>
                <c:pt idx="104">
                  <c:v>479.0</c:v>
                </c:pt>
                <c:pt idx="105">
                  <c:v>481.0</c:v>
                </c:pt>
                <c:pt idx="106">
                  <c:v>483.0</c:v>
                </c:pt>
                <c:pt idx="107">
                  <c:v>485.0</c:v>
                </c:pt>
                <c:pt idx="108">
                  <c:v>487.0</c:v>
                </c:pt>
                <c:pt idx="109">
                  <c:v>489.0</c:v>
                </c:pt>
                <c:pt idx="110">
                  <c:v>491.0</c:v>
                </c:pt>
                <c:pt idx="111">
                  <c:v>493.0</c:v>
                </c:pt>
                <c:pt idx="112">
                  <c:v>495.0</c:v>
                </c:pt>
                <c:pt idx="113">
                  <c:v>497.0</c:v>
                </c:pt>
                <c:pt idx="114">
                  <c:v>499.0</c:v>
                </c:pt>
                <c:pt idx="115">
                  <c:v>501.0</c:v>
                </c:pt>
                <c:pt idx="116">
                  <c:v>503.0</c:v>
                </c:pt>
                <c:pt idx="117">
                  <c:v>505.0</c:v>
                </c:pt>
                <c:pt idx="118">
                  <c:v>507.0</c:v>
                </c:pt>
                <c:pt idx="119">
                  <c:v>509.0</c:v>
                </c:pt>
                <c:pt idx="120">
                  <c:v>511.0</c:v>
                </c:pt>
                <c:pt idx="121">
                  <c:v>513.0</c:v>
                </c:pt>
                <c:pt idx="122">
                  <c:v>515.0</c:v>
                </c:pt>
                <c:pt idx="123">
                  <c:v>517.0</c:v>
                </c:pt>
                <c:pt idx="124">
                  <c:v>519.0</c:v>
                </c:pt>
                <c:pt idx="125">
                  <c:v>521.0</c:v>
                </c:pt>
                <c:pt idx="126">
                  <c:v>523.0</c:v>
                </c:pt>
                <c:pt idx="127">
                  <c:v>525.0</c:v>
                </c:pt>
                <c:pt idx="128">
                  <c:v>527.0</c:v>
                </c:pt>
                <c:pt idx="129">
                  <c:v>529.0</c:v>
                </c:pt>
                <c:pt idx="130">
                  <c:v>531.0</c:v>
                </c:pt>
                <c:pt idx="131">
                  <c:v>533.0</c:v>
                </c:pt>
                <c:pt idx="132">
                  <c:v>535.0</c:v>
                </c:pt>
                <c:pt idx="133">
                  <c:v>537.0</c:v>
                </c:pt>
                <c:pt idx="134">
                  <c:v>539.0</c:v>
                </c:pt>
                <c:pt idx="135">
                  <c:v>541.0</c:v>
                </c:pt>
                <c:pt idx="136">
                  <c:v>543.0</c:v>
                </c:pt>
                <c:pt idx="137">
                  <c:v>545.0</c:v>
                </c:pt>
                <c:pt idx="138">
                  <c:v>547.0</c:v>
                </c:pt>
                <c:pt idx="139">
                  <c:v>549.0</c:v>
                </c:pt>
                <c:pt idx="140">
                  <c:v>551.0</c:v>
                </c:pt>
                <c:pt idx="141">
                  <c:v>553.0</c:v>
                </c:pt>
                <c:pt idx="142">
                  <c:v>555.0</c:v>
                </c:pt>
                <c:pt idx="143">
                  <c:v>557.0</c:v>
                </c:pt>
                <c:pt idx="144">
                  <c:v>559.0</c:v>
                </c:pt>
                <c:pt idx="145">
                  <c:v>561.0</c:v>
                </c:pt>
                <c:pt idx="146">
                  <c:v>563.0</c:v>
                </c:pt>
                <c:pt idx="147">
                  <c:v>565.0</c:v>
                </c:pt>
                <c:pt idx="148">
                  <c:v>567.0</c:v>
                </c:pt>
                <c:pt idx="149">
                  <c:v>569.0</c:v>
                </c:pt>
                <c:pt idx="150">
                  <c:v>571.0</c:v>
                </c:pt>
                <c:pt idx="151">
                  <c:v>573.0</c:v>
                </c:pt>
                <c:pt idx="152">
                  <c:v>575.0</c:v>
                </c:pt>
                <c:pt idx="153">
                  <c:v>577.0</c:v>
                </c:pt>
                <c:pt idx="154">
                  <c:v>579.0</c:v>
                </c:pt>
                <c:pt idx="155">
                  <c:v>581.0</c:v>
                </c:pt>
                <c:pt idx="156">
                  <c:v>583.0</c:v>
                </c:pt>
                <c:pt idx="157">
                  <c:v>585.0</c:v>
                </c:pt>
                <c:pt idx="158">
                  <c:v>587.0</c:v>
                </c:pt>
                <c:pt idx="159">
                  <c:v>589.0</c:v>
                </c:pt>
                <c:pt idx="160">
                  <c:v>591.0</c:v>
                </c:pt>
                <c:pt idx="161">
                  <c:v>593.0</c:v>
                </c:pt>
                <c:pt idx="162">
                  <c:v>595.0</c:v>
                </c:pt>
                <c:pt idx="163">
                  <c:v>597.0</c:v>
                </c:pt>
                <c:pt idx="164">
                  <c:v>599.0</c:v>
                </c:pt>
                <c:pt idx="165">
                  <c:v>601.0</c:v>
                </c:pt>
                <c:pt idx="166">
                  <c:v>603.0</c:v>
                </c:pt>
                <c:pt idx="167">
                  <c:v>605.0</c:v>
                </c:pt>
                <c:pt idx="168">
                  <c:v>607.0</c:v>
                </c:pt>
                <c:pt idx="169">
                  <c:v>609.0</c:v>
                </c:pt>
                <c:pt idx="170">
                  <c:v>611.0</c:v>
                </c:pt>
                <c:pt idx="171">
                  <c:v>613.0</c:v>
                </c:pt>
                <c:pt idx="172">
                  <c:v>615.0</c:v>
                </c:pt>
                <c:pt idx="173">
                  <c:v>617.0</c:v>
                </c:pt>
                <c:pt idx="174">
                  <c:v>619.0</c:v>
                </c:pt>
                <c:pt idx="175">
                  <c:v>621.0</c:v>
                </c:pt>
                <c:pt idx="176">
                  <c:v>623.0</c:v>
                </c:pt>
                <c:pt idx="177">
                  <c:v>625.0</c:v>
                </c:pt>
                <c:pt idx="178">
                  <c:v>627.0</c:v>
                </c:pt>
                <c:pt idx="179">
                  <c:v>629.0</c:v>
                </c:pt>
                <c:pt idx="180">
                  <c:v>631.0</c:v>
                </c:pt>
                <c:pt idx="181">
                  <c:v>633.0</c:v>
                </c:pt>
                <c:pt idx="182">
                  <c:v>635.0</c:v>
                </c:pt>
                <c:pt idx="183">
                  <c:v>637.0</c:v>
                </c:pt>
                <c:pt idx="184">
                  <c:v>639.0</c:v>
                </c:pt>
                <c:pt idx="185">
                  <c:v>641.0</c:v>
                </c:pt>
                <c:pt idx="186">
                  <c:v>643.0</c:v>
                </c:pt>
                <c:pt idx="187">
                  <c:v>645.0</c:v>
                </c:pt>
                <c:pt idx="188">
                  <c:v>647.0</c:v>
                </c:pt>
                <c:pt idx="189">
                  <c:v>649.0</c:v>
                </c:pt>
                <c:pt idx="190">
                  <c:v>651.0</c:v>
                </c:pt>
                <c:pt idx="191">
                  <c:v>653.0</c:v>
                </c:pt>
                <c:pt idx="192">
                  <c:v>655.0</c:v>
                </c:pt>
                <c:pt idx="193">
                  <c:v>657.0</c:v>
                </c:pt>
                <c:pt idx="194">
                  <c:v>659.0</c:v>
                </c:pt>
                <c:pt idx="195">
                  <c:v>661.0</c:v>
                </c:pt>
                <c:pt idx="196">
                  <c:v>663.0</c:v>
                </c:pt>
                <c:pt idx="197">
                  <c:v>665.0</c:v>
                </c:pt>
                <c:pt idx="198">
                  <c:v>667.0</c:v>
                </c:pt>
                <c:pt idx="199">
                  <c:v>669.0</c:v>
                </c:pt>
                <c:pt idx="200">
                  <c:v>671.0</c:v>
                </c:pt>
                <c:pt idx="201">
                  <c:v>673.0</c:v>
                </c:pt>
                <c:pt idx="202">
                  <c:v>675.0</c:v>
                </c:pt>
                <c:pt idx="203">
                  <c:v>677.0</c:v>
                </c:pt>
                <c:pt idx="204">
                  <c:v>679.0</c:v>
                </c:pt>
                <c:pt idx="205">
                  <c:v>681.0</c:v>
                </c:pt>
                <c:pt idx="206">
                  <c:v>683.0</c:v>
                </c:pt>
                <c:pt idx="207">
                  <c:v>685.0</c:v>
                </c:pt>
                <c:pt idx="208">
                  <c:v>687.0</c:v>
                </c:pt>
                <c:pt idx="209">
                  <c:v>689.0</c:v>
                </c:pt>
                <c:pt idx="210">
                  <c:v>691.0</c:v>
                </c:pt>
                <c:pt idx="211">
                  <c:v>693.0</c:v>
                </c:pt>
                <c:pt idx="212">
                  <c:v>695.0</c:v>
                </c:pt>
                <c:pt idx="213">
                  <c:v>697.0</c:v>
                </c:pt>
                <c:pt idx="214">
                  <c:v>699.0</c:v>
                </c:pt>
                <c:pt idx="215">
                  <c:v>701.0</c:v>
                </c:pt>
                <c:pt idx="216">
                  <c:v>703.0</c:v>
                </c:pt>
                <c:pt idx="217">
                  <c:v>705.0</c:v>
                </c:pt>
                <c:pt idx="218">
                  <c:v>707.0</c:v>
                </c:pt>
                <c:pt idx="219">
                  <c:v>709.0</c:v>
                </c:pt>
                <c:pt idx="220">
                  <c:v>711.0</c:v>
                </c:pt>
                <c:pt idx="221">
                  <c:v>713.0</c:v>
                </c:pt>
                <c:pt idx="222">
                  <c:v>715.0</c:v>
                </c:pt>
                <c:pt idx="223">
                  <c:v>717.0</c:v>
                </c:pt>
                <c:pt idx="224">
                  <c:v>719.0</c:v>
                </c:pt>
                <c:pt idx="225">
                  <c:v>721.0</c:v>
                </c:pt>
                <c:pt idx="226">
                  <c:v>723.0</c:v>
                </c:pt>
                <c:pt idx="227">
                  <c:v>725.0</c:v>
                </c:pt>
                <c:pt idx="228">
                  <c:v>727.0</c:v>
                </c:pt>
                <c:pt idx="229">
                  <c:v>729.0</c:v>
                </c:pt>
                <c:pt idx="230">
                  <c:v>731.0</c:v>
                </c:pt>
                <c:pt idx="231">
                  <c:v>733.0</c:v>
                </c:pt>
                <c:pt idx="232">
                  <c:v>735.0</c:v>
                </c:pt>
                <c:pt idx="233">
                  <c:v>737.0</c:v>
                </c:pt>
                <c:pt idx="234">
                  <c:v>739.0</c:v>
                </c:pt>
                <c:pt idx="235">
                  <c:v>741.0</c:v>
                </c:pt>
                <c:pt idx="236">
                  <c:v>743.0</c:v>
                </c:pt>
                <c:pt idx="237">
                  <c:v>745.0</c:v>
                </c:pt>
                <c:pt idx="238">
                  <c:v>747.0</c:v>
                </c:pt>
                <c:pt idx="239">
                  <c:v>749.0</c:v>
                </c:pt>
                <c:pt idx="240">
                  <c:v>751.0</c:v>
                </c:pt>
                <c:pt idx="241">
                  <c:v>753.0</c:v>
                </c:pt>
                <c:pt idx="242">
                  <c:v>755.0</c:v>
                </c:pt>
                <c:pt idx="243">
                  <c:v>757.0</c:v>
                </c:pt>
                <c:pt idx="244">
                  <c:v>759.0</c:v>
                </c:pt>
                <c:pt idx="245">
                  <c:v>761.0</c:v>
                </c:pt>
                <c:pt idx="246">
                  <c:v>763.0</c:v>
                </c:pt>
                <c:pt idx="247">
                  <c:v>765.0</c:v>
                </c:pt>
                <c:pt idx="248">
                  <c:v>767.0</c:v>
                </c:pt>
                <c:pt idx="249">
                  <c:v>769.0</c:v>
                </c:pt>
                <c:pt idx="250">
                  <c:v>771.0</c:v>
                </c:pt>
                <c:pt idx="251">
                  <c:v>773.0</c:v>
                </c:pt>
                <c:pt idx="252">
                  <c:v>775.0</c:v>
                </c:pt>
                <c:pt idx="253">
                  <c:v>777.0</c:v>
                </c:pt>
                <c:pt idx="254">
                  <c:v>779.0</c:v>
                </c:pt>
                <c:pt idx="255">
                  <c:v>781.0</c:v>
                </c:pt>
                <c:pt idx="256">
                  <c:v>783.0</c:v>
                </c:pt>
                <c:pt idx="257">
                  <c:v>785.0</c:v>
                </c:pt>
                <c:pt idx="258">
                  <c:v>787.0</c:v>
                </c:pt>
                <c:pt idx="259">
                  <c:v>789.0</c:v>
                </c:pt>
                <c:pt idx="260">
                  <c:v>791.0</c:v>
                </c:pt>
                <c:pt idx="261">
                  <c:v>793.0</c:v>
                </c:pt>
                <c:pt idx="262">
                  <c:v>795.0</c:v>
                </c:pt>
                <c:pt idx="263">
                  <c:v>797.0</c:v>
                </c:pt>
                <c:pt idx="264">
                  <c:v>799.0</c:v>
                </c:pt>
                <c:pt idx="265">
                  <c:v>801.0</c:v>
                </c:pt>
                <c:pt idx="266">
                  <c:v>803.0</c:v>
                </c:pt>
              </c:numCache>
            </c:numRef>
          </c:xVal>
          <c:yVal>
            <c:numRef>
              <c:f>Sheet1!$C$12:$C$278</c:f>
              <c:numCache>
                <c:formatCode>0</c:formatCode>
                <c:ptCount val="267"/>
                <c:pt idx="0">
                  <c:v>-18977.99438748141</c:v>
                </c:pt>
                <c:pt idx="1">
                  <c:v>-18783.23708744693</c:v>
                </c:pt>
                <c:pt idx="2">
                  <c:v>-18588.14932457197</c:v>
                </c:pt>
                <c:pt idx="3">
                  <c:v>-18392.73348491142</c:v>
                </c:pt>
                <c:pt idx="4">
                  <c:v>-18196.99192031065</c:v>
                </c:pt>
                <c:pt idx="5">
                  <c:v>-18000.92694913591</c:v>
                </c:pt>
                <c:pt idx="6">
                  <c:v>-17804.54085698423</c:v>
                </c:pt>
                <c:pt idx="7">
                  <c:v>-17607.83589737325</c:v>
                </c:pt>
                <c:pt idx="8">
                  <c:v>-17410.81429241196</c:v>
                </c:pt>
                <c:pt idx="9">
                  <c:v>-17213.47823345278</c:v>
                </c:pt>
                <c:pt idx="10">
                  <c:v>-17015.82988172571</c:v>
                </c:pt>
                <c:pt idx="11">
                  <c:v>-16817.87136895522</c:v>
                </c:pt>
                <c:pt idx="12">
                  <c:v>-16619.60479796039</c:v>
                </c:pt>
                <c:pt idx="13">
                  <c:v>-16520.35664</c:v>
                </c:pt>
                <c:pt idx="14">
                  <c:v>-16421.03224323881</c:v>
                </c:pt>
                <c:pt idx="15">
                  <c:v>-16222.15575153503</c:v>
                </c:pt>
                <c:pt idx="16">
                  <c:v>-16022.97734239368</c:v>
                </c:pt>
                <c:pt idx="17">
                  <c:v>-15823.49900869819</c:v>
                </c:pt>
                <c:pt idx="18">
                  <c:v>-15623.72271719522</c:v>
                </c:pt>
                <c:pt idx="19">
                  <c:v>-15423.65040900554</c:v>
                </c:pt>
                <c:pt idx="20">
                  <c:v>-15223.2840001216</c:v>
                </c:pt>
                <c:pt idx="21">
                  <c:v>-15022.62538189233</c:v>
                </c:pt>
                <c:pt idx="22">
                  <c:v>-14821.67642149561</c:v>
                </c:pt>
                <c:pt idx="23">
                  <c:v>-14620.43896239862</c:v>
                </c:pt>
                <c:pt idx="24">
                  <c:v>-14418.91482480667</c:v>
                </c:pt>
                <c:pt idx="25">
                  <c:v>-14217.10580610071</c:v>
                </c:pt>
                <c:pt idx="26">
                  <c:v>-14015.01368126399</c:v>
                </c:pt>
                <c:pt idx="27">
                  <c:v>-13812.64020329813</c:v>
                </c:pt>
                <c:pt idx="28">
                  <c:v>-13609.98710362892</c:v>
                </c:pt>
                <c:pt idx="29">
                  <c:v>-13407.05609250224</c:v>
                </c:pt>
                <c:pt idx="30">
                  <c:v>-13203.84885937032</c:v>
                </c:pt>
                <c:pt idx="31">
                  <c:v>-13000.36707326867</c:v>
                </c:pt>
                <c:pt idx="32">
                  <c:v>-12796.61238318394</c:v>
                </c:pt>
                <c:pt idx="33">
                  <c:v>-12592.5864184131</c:v>
                </c:pt>
                <c:pt idx="34">
                  <c:v>-12388.29078891387</c:v>
                </c:pt>
                <c:pt idx="35">
                  <c:v>-12183.72708564711</c:v>
                </c:pt>
                <c:pt idx="36">
                  <c:v>-11978.89688091107</c:v>
                </c:pt>
                <c:pt idx="37">
                  <c:v>-11773.80172866786</c:v>
                </c:pt>
                <c:pt idx="38">
                  <c:v>-11568.44316486228</c:v>
                </c:pt>
                <c:pt idx="39">
                  <c:v>-11362.82270773348</c:v>
                </c:pt>
                <c:pt idx="40">
                  <c:v>-11156.94185811926</c:v>
                </c:pt>
                <c:pt idx="41">
                  <c:v>-10950.80209975359</c:v>
                </c:pt>
                <c:pt idx="42">
                  <c:v>-10744.40489955732</c:v>
                </c:pt>
                <c:pt idx="43">
                  <c:v>-10537.75170792235</c:v>
                </c:pt>
                <c:pt idx="44">
                  <c:v>-10330.84395898944</c:v>
                </c:pt>
                <c:pt idx="45">
                  <c:v>-10123.68307091979</c:v>
                </c:pt>
                <c:pt idx="46">
                  <c:v>-9916.270446160697</c:v>
                </c:pt>
                <c:pt idx="47">
                  <c:v>-9708.607471705234</c:v>
                </c:pt>
                <c:pt idx="48">
                  <c:v>-9500.69551934633</c:v>
                </c:pt>
                <c:pt idx="49">
                  <c:v>-9292.535945925258</c:v>
                </c:pt>
                <c:pt idx="50">
                  <c:v>-9084.130093574779</c:v>
                </c:pt>
                <c:pt idx="51">
                  <c:v>-8875.479289956997</c:v>
                </c:pt>
                <c:pt idx="52">
                  <c:v>-8666.584848496167</c:v>
                </c:pt>
                <c:pt idx="53">
                  <c:v>-8457.448068606465</c:v>
                </c:pt>
                <c:pt idx="54">
                  <c:v>-8248.070235914993</c:v>
                </c:pt>
                <c:pt idx="55">
                  <c:v>-8038.452622480037</c:v>
                </c:pt>
                <c:pt idx="56">
                  <c:v>-7828.596487004747</c:v>
                </c:pt>
                <c:pt idx="57">
                  <c:v>-7618.503075046395</c:v>
                </c:pt>
                <c:pt idx="58">
                  <c:v>-7408.173619221192</c:v>
                </c:pt>
                <c:pt idx="59">
                  <c:v>-7197.609339404975</c:v>
                </c:pt>
                <c:pt idx="60">
                  <c:v>-6986.8114429297</c:v>
                </c:pt>
                <c:pt idx="61">
                  <c:v>-6775.78112477593</c:v>
                </c:pt>
                <c:pt idx="62">
                  <c:v>-6564.519567761441</c:v>
                </c:pt>
                <c:pt idx="63">
                  <c:v>-6353.027942725936</c:v>
                </c:pt>
                <c:pt idx="64">
                  <c:v>-6141.307408712089</c:v>
                </c:pt>
                <c:pt idx="65">
                  <c:v>-5929.359113142958</c:v>
                </c:pt>
                <c:pt idx="66">
                  <c:v>-5717.184191995854</c:v>
                </c:pt>
                <c:pt idx="67">
                  <c:v>-5504.783769972723</c:v>
                </c:pt>
                <c:pt idx="68">
                  <c:v>-5292.158960667212</c:v>
                </c:pt>
                <c:pt idx="69">
                  <c:v>-5079.310866728426</c:v>
                </c:pt>
                <c:pt idx="70">
                  <c:v>-4866.240580021483</c:v>
                </c:pt>
                <c:pt idx="71">
                  <c:v>-4652.949181784963</c:v>
                </c:pt>
                <c:pt idx="72">
                  <c:v>-4439.437742785265</c:v>
                </c:pt>
                <c:pt idx="73">
                  <c:v>-4225.70732346803</c:v>
                </c:pt>
                <c:pt idx="74">
                  <c:v>-4011.758974106644</c:v>
                </c:pt>
                <c:pt idx="75">
                  <c:v>-3797.593734947892</c:v>
                </c:pt>
                <c:pt idx="76">
                  <c:v>-3583.212636354892</c:v>
                </c:pt>
                <c:pt idx="77">
                  <c:v>-3368.61669894724</c:v>
                </c:pt>
                <c:pt idx="78">
                  <c:v>-3153.806933738605</c:v>
                </c:pt>
                <c:pt idx="79">
                  <c:v>-2938.784342271697</c:v>
                </c:pt>
                <c:pt idx="80">
                  <c:v>-2723.54991675072</c:v>
                </c:pt>
                <c:pt idx="81">
                  <c:v>-2508.104640171411</c:v>
                </c:pt>
                <c:pt idx="82">
                  <c:v>-2292.449486448596</c:v>
                </c:pt>
                <c:pt idx="83">
                  <c:v>-2076.585420541475</c:v>
                </c:pt>
                <c:pt idx="84">
                  <c:v>-1860.513398576574</c:v>
                </c:pt>
                <c:pt idx="85">
                  <c:v>-1644.234367968465</c:v>
                </c:pt>
                <c:pt idx="86">
                  <c:v>-1427.74926753832</c:v>
                </c:pt>
                <c:pt idx="87">
                  <c:v>-1211.059027630267</c:v>
                </c:pt>
                <c:pt idx="88">
                  <c:v>-994.1645702257061</c:v>
                </c:pt>
                <c:pt idx="89">
                  <c:v>-777.0668090555665</c:v>
                </c:pt>
                <c:pt idx="90">
                  <c:v>-559.7666497105477</c:v>
                </c:pt>
                <c:pt idx="91">
                  <c:v>-342.2649897494391</c:v>
                </c:pt>
                <c:pt idx="92">
                  <c:v>-124.5627188054752</c:v>
                </c:pt>
                <c:pt idx="93">
                  <c:v>93.33928130913887</c:v>
                </c:pt>
                <c:pt idx="94">
                  <c:v>311.4401365005396</c:v>
                </c:pt>
                <c:pt idx="95">
                  <c:v>529.7389802922978</c:v>
                </c:pt>
                <c:pt idx="96">
                  <c:v>748.234953726302</c:v>
                </c:pt>
                <c:pt idx="97">
                  <c:v>966.9272052653168</c:v>
                </c:pt>
                <c:pt idx="98">
                  <c:v>1185.814890697219</c:v>
                </c:pt>
                <c:pt idx="99">
                  <c:v>1404.897173040904</c:v>
                </c:pt>
                <c:pt idx="100">
                  <c:v>1624.173222453738</c:v>
                </c:pt>
                <c:pt idx="101">
                  <c:v>1843.642216140667</c:v>
                </c:pt>
                <c:pt idx="102">
                  <c:v>2063.303338264796</c:v>
                </c:pt>
                <c:pt idx="103">
                  <c:v>2283.155779859493</c:v>
                </c:pt>
                <c:pt idx="104">
                  <c:v>2503.198738741981</c:v>
                </c:pt>
                <c:pt idx="105">
                  <c:v>2723.431419428331</c:v>
                </c:pt>
                <c:pt idx="106">
                  <c:v>2943.853033049946</c:v>
                </c:pt>
                <c:pt idx="107">
                  <c:v>3164.46279727135</c:v>
                </c:pt>
                <c:pt idx="108">
                  <c:v>3385.259936209375</c:v>
                </c:pt>
                <c:pt idx="109">
                  <c:v>3606.243680353668</c:v>
                </c:pt>
                <c:pt idx="110">
                  <c:v>3827.413266488475</c:v>
                </c:pt>
                <c:pt idx="111">
                  <c:v>4048.767937615756</c:v>
                </c:pt>
                <c:pt idx="112">
                  <c:v>4270.306942879484</c:v>
                </c:pt>
                <c:pt idx="113">
                  <c:v>4492.029537491212</c:v>
                </c:pt>
                <c:pt idx="114">
                  <c:v>4713.934982656817</c:v>
                </c:pt>
                <c:pt idx="115">
                  <c:v>4936.022545504402</c:v>
                </c:pt>
                <c:pt idx="116">
                  <c:v>5158.291499013406</c:v>
                </c:pt>
                <c:pt idx="117">
                  <c:v>5380.741121944792</c:v>
                </c:pt>
                <c:pt idx="118">
                  <c:v>5603.370698772344</c:v>
                </c:pt>
                <c:pt idx="119">
                  <c:v>5826.179519615076</c:v>
                </c:pt>
                <c:pt idx="120">
                  <c:v>6049.166880170658</c:v>
                </c:pt>
                <c:pt idx="121">
                  <c:v>6272.332081649955</c:v>
                </c:pt>
                <c:pt idx="122">
                  <c:v>6495.67443071251</c:v>
                </c:pt>
                <c:pt idx="123">
                  <c:v>6719.193239403088</c:v>
                </c:pt>
                <c:pt idx="124">
                  <c:v>6942.88782508914</c:v>
                </c:pt>
                <c:pt idx="125">
                  <c:v>7166.757510399312</c:v>
                </c:pt>
                <c:pt idx="126">
                  <c:v>7390.80162316284</c:v>
                </c:pt>
                <c:pt idx="127">
                  <c:v>7615.019496349871</c:v>
                </c:pt>
                <c:pt idx="128">
                  <c:v>7839.410468012736</c:v>
                </c:pt>
                <c:pt idx="129">
                  <c:v>8063.973881228043</c:v>
                </c:pt>
                <c:pt idx="130">
                  <c:v>8288.709084039757</c:v>
                </c:pt>
                <c:pt idx="131">
                  <c:v>8513.615429403011</c:v>
                </c:pt>
                <c:pt idx="132">
                  <c:v>8738.692275128854</c:v>
                </c:pt>
                <c:pt idx="133">
                  <c:v>8963.938983829783</c:v>
                </c:pt>
                <c:pt idx="134">
                  <c:v>9189.354922866076</c:v>
                </c:pt>
                <c:pt idx="135">
                  <c:v>9414.93946429298</c:v>
                </c:pt>
                <c:pt idx="136">
                  <c:v>9640.691984808603</c:v>
                </c:pt>
                <c:pt idx="137">
                  <c:v>9866.61186570264</c:v>
                </c:pt>
                <c:pt idx="138">
                  <c:v>10092.6984928058</c:v>
                </c:pt>
                <c:pt idx="139">
                  <c:v>10318.95125644001</c:v>
                </c:pt>
                <c:pt idx="140">
                  <c:v>10545.36955136931</c:v>
                </c:pt>
                <c:pt idx="141">
                  <c:v>10771.95277675153</c:v>
                </c:pt>
                <c:pt idx="142">
                  <c:v>10998.70033609055</c:v>
                </c:pt>
                <c:pt idx="143">
                  <c:v>11225.61163718937</c:v>
                </c:pt>
                <c:pt idx="144">
                  <c:v>11452.68609210376</c:v>
                </c:pt>
                <c:pt idx="145">
                  <c:v>11679.92311709666</c:v>
                </c:pt>
                <c:pt idx="146">
                  <c:v>11907.32213259313</c:v>
                </c:pt>
                <c:pt idx="147">
                  <c:v>12134.88256313602</c:v>
                </c:pt>
                <c:pt idx="148">
                  <c:v>12362.60383734226</c:v>
                </c:pt>
                <c:pt idx="149">
                  <c:v>12590.48538785969</c:v>
                </c:pt>
                <c:pt idx="150">
                  <c:v>12818.52665132462</c:v>
                </c:pt>
                <c:pt idx="151">
                  <c:v>13046.72706831988</c:v>
                </c:pt>
                <c:pt idx="152">
                  <c:v>13275.08608333352</c:v>
                </c:pt>
                <c:pt idx="153">
                  <c:v>13503.603144718</c:v>
                </c:pt>
                <c:pt idx="154">
                  <c:v>13732.2777046501</c:v>
                </c:pt>
                <c:pt idx="155">
                  <c:v>13961.10921909122</c:v>
                </c:pt>
                <c:pt idx="156">
                  <c:v>14190.0971477483</c:v>
                </c:pt>
                <c:pt idx="157">
                  <c:v>14419.24095403532</c:v>
                </c:pt>
                <c:pt idx="158">
                  <c:v>14648.54010503521</c:v>
                </c:pt>
                <c:pt idx="159">
                  <c:v>14877.9940714624</c:v>
                </c:pt>
                <c:pt idx="160">
                  <c:v>15107.60232762581</c:v>
                </c:pt>
                <c:pt idx="161">
                  <c:v>15337.36435139237</c:v>
                </c:pt>
                <c:pt idx="162">
                  <c:v>15567.27962415098</c:v>
                </c:pt>
                <c:pt idx="163">
                  <c:v>15797.34763077703</c:v>
                </c:pt>
                <c:pt idx="164">
                  <c:v>16027.56785959736</c:v>
                </c:pt>
                <c:pt idx="165">
                  <c:v>16257.93980235568</c:v>
                </c:pt>
                <c:pt idx="166">
                  <c:v>16488.46295417844</c:v>
                </c:pt>
                <c:pt idx="167">
                  <c:v>16719.13681354121</c:v>
                </c:pt>
                <c:pt idx="168">
                  <c:v>16949.96088223541</c:v>
                </c:pt>
                <c:pt idx="169">
                  <c:v>17180.9346653356</c:v>
                </c:pt>
                <c:pt idx="170">
                  <c:v>17412.05767116707</c:v>
                </c:pt>
                <c:pt idx="171">
                  <c:v>17643.32941127396</c:v>
                </c:pt>
                <c:pt idx="172">
                  <c:v>17874.74940038776</c:v>
                </c:pt>
                <c:pt idx="173">
                  <c:v>18106.31715639616</c:v>
                </c:pt>
                <c:pt idx="174">
                  <c:v>18338.03220031241</c:v>
                </c:pt>
                <c:pt idx="175">
                  <c:v>18569.894056245</c:v>
                </c:pt>
                <c:pt idx="176">
                  <c:v>18801.90225136778</c:v>
                </c:pt>
                <c:pt idx="177">
                  <c:v>19034.05631589039</c:v>
                </c:pt>
                <c:pt idx="178">
                  <c:v>19266.35578302914</c:v>
                </c:pt>
                <c:pt idx="179">
                  <c:v>19498.80018897828</c:v>
                </c:pt>
                <c:pt idx="180">
                  <c:v>19731.38907288152</c:v>
                </c:pt>
                <c:pt idx="181">
                  <c:v>19964.12197680404</c:v>
                </c:pt>
                <c:pt idx="182">
                  <c:v>20196.99844570475</c:v>
                </c:pt>
                <c:pt idx="183">
                  <c:v>20430.01802740901</c:v>
                </c:pt>
                <c:pt idx="184">
                  <c:v>20663.18027258157</c:v>
                </c:pt>
                <c:pt idx="185">
                  <c:v>20896.48473469994</c:v>
                </c:pt>
                <c:pt idx="186">
                  <c:v>21129.93097002807</c:v>
                </c:pt>
                <c:pt idx="187">
                  <c:v>21363.5185375903</c:v>
                </c:pt>
                <c:pt idx="188">
                  <c:v>21597.24699914575</c:v>
                </c:pt>
                <c:pt idx="189">
                  <c:v>21831.11591916292</c:v>
                </c:pt>
                <c:pt idx="190">
                  <c:v>22065.12486479463</c:v>
                </c:pt>
                <c:pt idx="191">
                  <c:v>22299.27340585332</c:v>
                </c:pt>
                <c:pt idx="192">
                  <c:v>22533.56111478654</c:v>
                </c:pt>
                <c:pt idx="193">
                  <c:v>22767.98756665292</c:v>
                </c:pt>
                <c:pt idx="194">
                  <c:v>23002.55233909823</c:v>
                </c:pt>
                <c:pt idx="195">
                  <c:v>23237.25501233186</c:v>
                </c:pt>
                <c:pt idx="196">
                  <c:v>23472.09516910356</c:v>
                </c:pt>
                <c:pt idx="197">
                  <c:v>23707.07239468042</c:v>
                </c:pt>
                <c:pt idx="198">
                  <c:v>23942.18627682422</c:v>
                </c:pt>
                <c:pt idx="199">
                  <c:v>24177.43640576887</c:v>
                </c:pt>
                <c:pt idx="200">
                  <c:v>24412.82237419837</c:v>
                </c:pt>
                <c:pt idx="201">
                  <c:v>24648.34377722484</c:v>
                </c:pt>
                <c:pt idx="202">
                  <c:v>24884.00021236685</c:v>
                </c:pt>
                <c:pt idx="203">
                  <c:v>25119.79127952807</c:v>
                </c:pt>
                <c:pt idx="204">
                  <c:v>25355.71658097612</c:v>
                </c:pt>
                <c:pt idx="205">
                  <c:v>25591.77572132169</c:v>
                </c:pt>
                <c:pt idx="206">
                  <c:v>25827.96830749785</c:v>
                </c:pt>
                <c:pt idx="207">
                  <c:v>26064.29394873971</c:v>
                </c:pt>
                <c:pt idx="208">
                  <c:v>26300.75225656424</c:v>
                </c:pt>
                <c:pt idx="209">
                  <c:v>26537.34284475027</c:v>
                </c:pt>
                <c:pt idx="210">
                  <c:v>26774.06532931892</c:v>
                </c:pt>
                <c:pt idx="211">
                  <c:v>27010.91932851404</c:v>
                </c:pt>
                <c:pt idx="212">
                  <c:v>27247.90446278296</c:v>
                </c:pt>
                <c:pt idx="213">
                  <c:v>27485.02035475753</c:v>
                </c:pt>
                <c:pt idx="214">
                  <c:v>27722.26662923527</c:v>
                </c:pt>
                <c:pt idx="215">
                  <c:v>27959.6429131608</c:v>
                </c:pt>
                <c:pt idx="216">
                  <c:v>28197.14883560741</c:v>
                </c:pt>
                <c:pt idx="217">
                  <c:v>28434.78402775899</c:v>
                </c:pt>
                <c:pt idx="218">
                  <c:v>28672.54812289199</c:v>
                </c:pt>
                <c:pt idx="219">
                  <c:v>28910.44075635766</c:v>
                </c:pt>
                <c:pt idx="220">
                  <c:v>29148.46156556455</c:v>
                </c:pt>
                <c:pt idx="221">
                  <c:v>29386.6101899611</c:v>
                </c:pt>
                <c:pt idx="222">
                  <c:v>29624.88627101847</c:v>
                </c:pt>
                <c:pt idx="223">
                  <c:v>29863.28945221362</c:v>
                </c:pt>
                <c:pt idx="224">
                  <c:v>30101.81937901247</c:v>
                </c:pt>
                <c:pt idx="225">
                  <c:v>30340.47569885331</c:v>
                </c:pt>
                <c:pt idx="226">
                  <c:v>30579.2580611304</c:v>
                </c:pt>
                <c:pt idx="227">
                  <c:v>30818.16611717778</c:v>
                </c:pt>
                <c:pt idx="228">
                  <c:v>31057.1995202531</c:v>
                </c:pt>
                <c:pt idx="229">
                  <c:v>31296.35792552184</c:v>
                </c:pt>
                <c:pt idx="230">
                  <c:v>31535.64099004162</c:v>
                </c:pt>
                <c:pt idx="231">
                  <c:v>31775.0483727466</c:v>
                </c:pt>
                <c:pt idx="232">
                  <c:v>32014.57973443213</c:v>
                </c:pt>
                <c:pt idx="233">
                  <c:v>32254.23473773965</c:v>
                </c:pt>
                <c:pt idx="234">
                  <c:v>32494.01304714152</c:v>
                </c:pt>
                <c:pt idx="235">
                  <c:v>32733.91432892624</c:v>
                </c:pt>
                <c:pt idx="236">
                  <c:v>32973.93825118377</c:v>
                </c:pt>
                <c:pt idx="237">
                  <c:v>33214.08448379089</c:v>
                </c:pt>
                <c:pt idx="238">
                  <c:v>33454.35269839686</c:v>
                </c:pt>
                <c:pt idx="239">
                  <c:v>33694.74256840924</c:v>
                </c:pt>
                <c:pt idx="240">
                  <c:v>33935.25376897967</c:v>
                </c:pt>
                <c:pt idx="241">
                  <c:v>34175.88597699008</c:v>
                </c:pt>
                <c:pt idx="242">
                  <c:v>34416.6388710388</c:v>
                </c:pt>
                <c:pt idx="243">
                  <c:v>34657.51213142697</c:v>
                </c:pt>
                <c:pt idx="244">
                  <c:v>34898.50544014502</c:v>
                </c:pt>
                <c:pt idx="245">
                  <c:v>35139.61848085935</c:v>
                </c:pt>
                <c:pt idx="246">
                  <c:v>35380.85093889904</c:v>
                </c:pt>
                <c:pt idx="247">
                  <c:v>35622.20250124291</c:v>
                </c:pt>
                <c:pt idx="248">
                  <c:v>35863.6728565064</c:v>
                </c:pt>
                <c:pt idx="249">
                  <c:v>36105.26169492894</c:v>
                </c:pt>
                <c:pt idx="250">
                  <c:v>36346.96870836115</c:v>
                </c:pt>
                <c:pt idx="251">
                  <c:v>36588.79359025241</c:v>
                </c:pt>
                <c:pt idx="252">
                  <c:v>36830.73603563835</c:v>
                </c:pt>
                <c:pt idx="253">
                  <c:v>37072.79574112864</c:v>
                </c:pt>
                <c:pt idx="254">
                  <c:v>37314.9724048948</c:v>
                </c:pt>
                <c:pt idx="255">
                  <c:v>37557.26572665818</c:v>
                </c:pt>
                <c:pt idx="256">
                  <c:v>37799.67540767807</c:v>
                </c:pt>
                <c:pt idx="257">
                  <c:v>38042.20115073986</c:v>
                </c:pt>
                <c:pt idx="258">
                  <c:v>38284.84266014346</c:v>
                </c:pt>
                <c:pt idx="259">
                  <c:v>38527.59964169168</c:v>
                </c:pt>
                <c:pt idx="260">
                  <c:v>38770.47180267883</c:v>
                </c:pt>
                <c:pt idx="261">
                  <c:v>39013.45885187941</c:v>
                </c:pt>
                <c:pt idx="262">
                  <c:v>39256.56049953694</c:v>
                </c:pt>
                <c:pt idx="263">
                  <c:v>39499.77645735277</c:v>
                </c:pt>
                <c:pt idx="264">
                  <c:v>39743.10643847521</c:v>
                </c:pt>
                <c:pt idx="265">
                  <c:v>39986.55015748865</c:v>
                </c:pt>
                <c:pt idx="266">
                  <c:v>40230.10733040276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685656"/>
        <c:axId val="2068691752"/>
      </c:scatterChart>
      <c:valAx>
        <c:axId val="2068685656"/>
        <c:scaling>
          <c:orientation val="minMax"/>
          <c:min val="2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layout>
            <c:manualLayout>
              <c:xMode val="edge"/>
              <c:yMode val="edge"/>
              <c:x val="0.506576827896513"/>
              <c:y val="0.9034653569641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8691752"/>
        <c:crosses val="autoZero"/>
        <c:crossBetween val="midCat"/>
      </c:valAx>
      <c:valAx>
        <c:axId val="2068691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∆G° (J/mol)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8685656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099662542182"/>
          <c:y val="0.192096226266031"/>
          <c:w val="0.215238095238095"/>
          <c:h val="0.13665025149448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van't Hoff Plot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190476190476"/>
          <c:y val="0.116923076923077"/>
          <c:w val="0.813333183352081"/>
          <c:h val="0.8123089036947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Sheet1!$J$11</c:f>
              <c:strCache>
                <c:ptCount val="1"/>
                <c:pt idx="0">
                  <c:v>ln(Keq)</c:v>
                </c:pt>
              </c:strCache>
            </c:strRef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Sheet1!$I$12:$I$278</c:f>
              <c:numCache>
                <c:formatCode>0.000000</c:formatCode>
                <c:ptCount val="267"/>
                <c:pt idx="0">
                  <c:v>0.00366300366300366</c:v>
                </c:pt>
                <c:pt idx="1">
                  <c:v>0.00363636363636364</c:v>
                </c:pt>
                <c:pt idx="2">
                  <c:v>0.0036101083032491</c:v>
                </c:pt>
                <c:pt idx="3">
                  <c:v>0.003584229390681</c:v>
                </c:pt>
                <c:pt idx="4">
                  <c:v>0.00355871886120996</c:v>
                </c:pt>
                <c:pt idx="5">
                  <c:v>0.00353356890459364</c:v>
                </c:pt>
                <c:pt idx="6">
                  <c:v>0.00350877192982456</c:v>
                </c:pt>
                <c:pt idx="7">
                  <c:v>0.00348432055749129</c:v>
                </c:pt>
                <c:pt idx="8">
                  <c:v>0.00346020761245675</c:v>
                </c:pt>
                <c:pt idx="9">
                  <c:v>0.00343642611683849</c:v>
                </c:pt>
                <c:pt idx="10">
                  <c:v>0.00341296928327645</c:v>
                </c:pt>
                <c:pt idx="11">
                  <c:v>0.00338983050847458</c:v>
                </c:pt>
                <c:pt idx="12">
                  <c:v>0.00336700336700337</c:v>
                </c:pt>
                <c:pt idx="13">
                  <c:v>0.00335570469798658</c:v>
                </c:pt>
                <c:pt idx="14">
                  <c:v>0.00334448160535117</c:v>
                </c:pt>
                <c:pt idx="15">
                  <c:v>0.00332225913621262</c:v>
                </c:pt>
                <c:pt idx="16">
                  <c:v>0.0033003300330033</c:v>
                </c:pt>
                <c:pt idx="17">
                  <c:v>0.00327868852459016</c:v>
                </c:pt>
                <c:pt idx="18">
                  <c:v>0.00325732899022801</c:v>
                </c:pt>
                <c:pt idx="19">
                  <c:v>0.00323624595469256</c:v>
                </c:pt>
                <c:pt idx="20">
                  <c:v>0.00321543408360129</c:v>
                </c:pt>
                <c:pt idx="21">
                  <c:v>0.00319488817891374</c:v>
                </c:pt>
                <c:pt idx="22">
                  <c:v>0.00317460317460317</c:v>
                </c:pt>
                <c:pt idx="23">
                  <c:v>0.00315457413249211</c:v>
                </c:pt>
                <c:pt idx="24">
                  <c:v>0.00313479623824451</c:v>
                </c:pt>
                <c:pt idx="25">
                  <c:v>0.00311526479750779</c:v>
                </c:pt>
                <c:pt idx="26">
                  <c:v>0.00309597523219814</c:v>
                </c:pt>
                <c:pt idx="27">
                  <c:v>0.00307692307692308</c:v>
                </c:pt>
                <c:pt idx="28">
                  <c:v>0.00305810397553517</c:v>
                </c:pt>
                <c:pt idx="29">
                  <c:v>0.00303951367781155</c:v>
                </c:pt>
                <c:pt idx="30">
                  <c:v>0.00302114803625378</c:v>
                </c:pt>
                <c:pt idx="31">
                  <c:v>0.003003003003003</c:v>
                </c:pt>
                <c:pt idx="32">
                  <c:v>0.00298507462686567</c:v>
                </c:pt>
                <c:pt idx="33">
                  <c:v>0.0029673590504451</c:v>
                </c:pt>
                <c:pt idx="34">
                  <c:v>0.00294985250737463</c:v>
                </c:pt>
                <c:pt idx="35">
                  <c:v>0.00293255131964809</c:v>
                </c:pt>
                <c:pt idx="36">
                  <c:v>0.00291545189504373</c:v>
                </c:pt>
                <c:pt idx="37">
                  <c:v>0.00289855072463768</c:v>
                </c:pt>
                <c:pt idx="38">
                  <c:v>0.00288184438040346</c:v>
                </c:pt>
                <c:pt idx="39">
                  <c:v>0.00286532951289398</c:v>
                </c:pt>
                <c:pt idx="40">
                  <c:v>0.00284900284900285</c:v>
                </c:pt>
                <c:pt idx="41">
                  <c:v>0.0028328611898017</c:v>
                </c:pt>
                <c:pt idx="42">
                  <c:v>0.0028169014084507</c:v>
                </c:pt>
                <c:pt idx="43">
                  <c:v>0.00280112044817927</c:v>
                </c:pt>
                <c:pt idx="44">
                  <c:v>0.00278551532033426</c:v>
                </c:pt>
                <c:pt idx="45">
                  <c:v>0.00277008310249307</c:v>
                </c:pt>
                <c:pt idx="46">
                  <c:v>0.00275482093663912</c:v>
                </c:pt>
                <c:pt idx="47">
                  <c:v>0.00273972602739726</c:v>
                </c:pt>
                <c:pt idx="48">
                  <c:v>0.00272479564032697</c:v>
                </c:pt>
                <c:pt idx="49">
                  <c:v>0.002710027100271</c:v>
                </c:pt>
                <c:pt idx="50">
                  <c:v>0.00269541778975741</c:v>
                </c:pt>
                <c:pt idx="51">
                  <c:v>0.00268096514745308</c:v>
                </c:pt>
                <c:pt idx="52">
                  <c:v>0.00266666666666667</c:v>
                </c:pt>
                <c:pt idx="53">
                  <c:v>0.0026525198938992</c:v>
                </c:pt>
                <c:pt idx="54">
                  <c:v>0.00263852242744063</c:v>
                </c:pt>
                <c:pt idx="55">
                  <c:v>0.0026246719160105</c:v>
                </c:pt>
                <c:pt idx="56">
                  <c:v>0.00261096605744125</c:v>
                </c:pt>
                <c:pt idx="57">
                  <c:v>0.0025974025974026</c:v>
                </c:pt>
                <c:pt idx="58">
                  <c:v>0.00258397932816537</c:v>
                </c:pt>
                <c:pt idx="59">
                  <c:v>0.0025706940874036</c:v>
                </c:pt>
                <c:pt idx="60">
                  <c:v>0.00255754475703325</c:v>
                </c:pt>
                <c:pt idx="61">
                  <c:v>0.00254452926208651</c:v>
                </c:pt>
                <c:pt idx="62">
                  <c:v>0.00253164556962025</c:v>
                </c:pt>
                <c:pt idx="63">
                  <c:v>0.00251889168765743</c:v>
                </c:pt>
                <c:pt idx="64">
                  <c:v>0.0025062656641604</c:v>
                </c:pt>
                <c:pt idx="65">
                  <c:v>0.00249376558603491</c:v>
                </c:pt>
                <c:pt idx="66">
                  <c:v>0.00248138957816377</c:v>
                </c:pt>
                <c:pt idx="67">
                  <c:v>0.00246913580246914</c:v>
                </c:pt>
                <c:pt idx="68">
                  <c:v>0.00245700245700246</c:v>
                </c:pt>
                <c:pt idx="69">
                  <c:v>0.00244498777506112</c:v>
                </c:pt>
                <c:pt idx="70">
                  <c:v>0.0024330900243309</c:v>
                </c:pt>
                <c:pt idx="71">
                  <c:v>0.00242130750605327</c:v>
                </c:pt>
                <c:pt idx="72">
                  <c:v>0.00240963855421687</c:v>
                </c:pt>
                <c:pt idx="73">
                  <c:v>0.00239808153477218</c:v>
                </c:pt>
                <c:pt idx="74">
                  <c:v>0.00238663484486873</c:v>
                </c:pt>
                <c:pt idx="75">
                  <c:v>0.00237529691211401</c:v>
                </c:pt>
                <c:pt idx="76">
                  <c:v>0.00236406619385343</c:v>
                </c:pt>
                <c:pt idx="77">
                  <c:v>0.00235294117647059</c:v>
                </c:pt>
                <c:pt idx="78">
                  <c:v>0.00234192037470726</c:v>
                </c:pt>
                <c:pt idx="79">
                  <c:v>0.00233100233100233</c:v>
                </c:pt>
                <c:pt idx="80">
                  <c:v>0.00232018561484919</c:v>
                </c:pt>
                <c:pt idx="81">
                  <c:v>0.0023094688221709</c:v>
                </c:pt>
                <c:pt idx="82">
                  <c:v>0.00229885057471264</c:v>
                </c:pt>
                <c:pt idx="83">
                  <c:v>0.0022883295194508</c:v>
                </c:pt>
                <c:pt idx="84">
                  <c:v>0.00227790432801822</c:v>
                </c:pt>
                <c:pt idx="85">
                  <c:v>0.00226757369614512</c:v>
                </c:pt>
                <c:pt idx="86">
                  <c:v>0.00225733634311512</c:v>
                </c:pt>
                <c:pt idx="87">
                  <c:v>0.00224719101123595</c:v>
                </c:pt>
                <c:pt idx="88">
                  <c:v>0.00223713646532438</c:v>
                </c:pt>
                <c:pt idx="89">
                  <c:v>0.0022271714922049</c:v>
                </c:pt>
                <c:pt idx="90">
                  <c:v>0.00221729490022173</c:v>
                </c:pt>
                <c:pt idx="91">
                  <c:v>0.0022075055187638</c:v>
                </c:pt>
                <c:pt idx="92">
                  <c:v>0.0021978021978022</c:v>
                </c:pt>
                <c:pt idx="93">
                  <c:v>0.00218818380743982</c:v>
                </c:pt>
                <c:pt idx="94">
                  <c:v>0.00217864923747277</c:v>
                </c:pt>
                <c:pt idx="95">
                  <c:v>0.00216919739696312</c:v>
                </c:pt>
                <c:pt idx="96">
                  <c:v>0.00215982721382289</c:v>
                </c:pt>
                <c:pt idx="97">
                  <c:v>0.0021505376344086</c:v>
                </c:pt>
                <c:pt idx="98">
                  <c:v>0.00214132762312634</c:v>
                </c:pt>
                <c:pt idx="99">
                  <c:v>0.00213219616204691</c:v>
                </c:pt>
                <c:pt idx="100">
                  <c:v>0.00212314225053079</c:v>
                </c:pt>
                <c:pt idx="101">
                  <c:v>0.00211416490486258</c:v>
                </c:pt>
                <c:pt idx="102">
                  <c:v>0.00210526315789474</c:v>
                </c:pt>
                <c:pt idx="103">
                  <c:v>0.00209643605870021</c:v>
                </c:pt>
                <c:pt idx="104">
                  <c:v>0.00208768267223382</c:v>
                </c:pt>
                <c:pt idx="105">
                  <c:v>0.00207900207900208</c:v>
                </c:pt>
                <c:pt idx="106">
                  <c:v>0.0020703933747412</c:v>
                </c:pt>
                <c:pt idx="107">
                  <c:v>0.00206185567010309</c:v>
                </c:pt>
                <c:pt idx="108">
                  <c:v>0.00205338809034908</c:v>
                </c:pt>
                <c:pt idx="109">
                  <c:v>0.00204498977505112</c:v>
                </c:pt>
                <c:pt idx="110">
                  <c:v>0.00203665987780041</c:v>
                </c:pt>
                <c:pt idx="111">
                  <c:v>0.00202839756592292</c:v>
                </c:pt>
                <c:pt idx="112">
                  <c:v>0.00202020202020202</c:v>
                </c:pt>
                <c:pt idx="113">
                  <c:v>0.00201207243460765</c:v>
                </c:pt>
                <c:pt idx="114">
                  <c:v>0.00200400801603206</c:v>
                </c:pt>
                <c:pt idx="115">
                  <c:v>0.00199600798403194</c:v>
                </c:pt>
                <c:pt idx="116">
                  <c:v>0.00198807157057654</c:v>
                </c:pt>
                <c:pt idx="117">
                  <c:v>0.00198019801980198</c:v>
                </c:pt>
                <c:pt idx="118">
                  <c:v>0.0019723865877712</c:v>
                </c:pt>
                <c:pt idx="119">
                  <c:v>0.00196463654223968</c:v>
                </c:pt>
                <c:pt idx="120">
                  <c:v>0.00195694716242661</c:v>
                </c:pt>
                <c:pt idx="121">
                  <c:v>0.00194931773879142</c:v>
                </c:pt>
                <c:pt idx="122">
                  <c:v>0.00194174757281553</c:v>
                </c:pt>
                <c:pt idx="123">
                  <c:v>0.00193423597678917</c:v>
                </c:pt>
                <c:pt idx="124">
                  <c:v>0.00192678227360308</c:v>
                </c:pt>
                <c:pt idx="125">
                  <c:v>0.0019193857965451</c:v>
                </c:pt>
                <c:pt idx="126">
                  <c:v>0.00191204588910134</c:v>
                </c:pt>
                <c:pt idx="127">
                  <c:v>0.0019047619047619</c:v>
                </c:pt>
                <c:pt idx="128">
                  <c:v>0.00189753320683112</c:v>
                </c:pt>
                <c:pt idx="129">
                  <c:v>0.00189035916824197</c:v>
                </c:pt>
                <c:pt idx="130">
                  <c:v>0.00188323917137476</c:v>
                </c:pt>
                <c:pt idx="131">
                  <c:v>0.00187617260787992</c:v>
                </c:pt>
                <c:pt idx="132">
                  <c:v>0.00186915887850467</c:v>
                </c:pt>
                <c:pt idx="133">
                  <c:v>0.00186219739292365</c:v>
                </c:pt>
                <c:pt idx="134">
                  <c:v>0.00185528756957328</c:v>
                </c:pt>
                <c:pt idx="135">
                  <c:v>0.00184842883548983</c:v>
                </c:pt>
                <c:pt idx="136">
                  <c:v>0.00184162062615101</c:v>
                </c:pt>
                <c:pt idx="137">
                  <c:v>0.0018348623853211</c:v>
                </c:pt>
                <c:pt idx="138">
                  <c:v>0.00182815356489945</c:v>
                </c:pt>
                <c:pt idx="139">
                  <c:v>0.00182149362477231</c:v>
                </c:pt>
                <c:pt idx="140">
                  <c:v>0.00181488203266788</c:v>
                </c:pt>
                <c:pt idx="141">
                  <c:v>0.00180831826401447</c:v>
                </c:pt>
                <c:pt idx="142">
                  <c:v>0.0018018018018018</c:v>
                </c:pt>
                <c:pt idx="143">
                  <c:v>0.00179533213644524</c:v>
                </c:pt>
                <c:pt idx="144">
                  <c:v>0.00178890876565295</c:v>
                </c:pt>
                <c:pt idx="145">
                  <c:v>0.0017825311942959</c:v>
                </c:pt>
                <c:pt idx="146">
                  <c:v>0.00177619893428064</c:v>
                </c:pt>
                <c:pt idx="147">
                  <c:v>0.00176991150442478</c:v>
                </c:pt>
                <c:pt idx="148">
                  <c:v>0.0017636684303351</c:v>
                </c:pt>
                <c:pt idx="149">
                  <c:v>0.00175746924428822</c:v>
                </c:pt>
                <c:pt idx="150">
                  <c:v>0.00175131348511383</c:v>
                </c:pt>
                <c:pt idx="151">
                  <c:v>0.00174520069808028</c:v>
                </c:pt>
                <c:pt idx="152">
                  <c:v>0.00173913043478261</c:v>
                </c:pt>
                <c:pt idx="153">
                  <c:v>0.00173310225303293</c:v>
                </c:pt>
                <c:pt idx="154">
                  <c:v>0.00172711571675302</c:v>
                </c:pt>
                <c:pt idx="155">
                  <c:v>0.00172117039586919</c:v>
                </c:pt>
                <c:pt idx="156">
                  <c:v>0.00171526586620926</c:v>
                </c:pt>
                <c:pt idx="157">
                  <c:v>0.00170940170940171</c:v>
                </c:pt>
                <c:pt idx="158">
                  <c:v>0.00170357751277683</c:v>
                </c:pt>
                <c:pt idx="159">
                  <c:v>0.00169779286926995</c:v>
                </c:pt>
                <c:pt idx="160">
                  <c:v>0.00169204737732656</c:v>
                </c:pt>
                <c:pt idx="161">
                  <c:v>0.00168634064080944</c:v>
                </c:pt>
                <c:pt idx="162">
                  <c:v>0.00168067226890756</c:v>
                </c:pt>
                <c:pt idx="163">
                  <c:v>0.0016750418760469</c:v>
                </c:pt>
                <c:pt idx="164">
                  <c:v>0.001669449081803</c:v>
                </c:pt>
                <c:pt idx="165">
                  <c:v>0.00166389351081531</c:v>
                </c:pt>
                <c:pt idx="166">
                  <c:v>0.00165837479270315</c:v>
                </c:pt>
                <c:pt idx="167">
                  <c:v>0.00165289256198347</c:v>
                </c:pt>
                <c:pt idx="168">
                  <c:v>0.00164744645799011</c:v>
                </c:pt>
                <c:pt idx="169">
                  <c:v>0.00164203612479475</c:v>
                </c:pt>
                <c:pt idx="170">
                  <c:v>0.0016366612111293</c:v>
                </c:pt>
                <c:pt idx="171">
                  <c:v>0.00163132137030995</c:v>
                </c:pt>
                <c:pt idx="172">
                  <c:v>0.0016260162601626</c:v>
                </c:pt>
                <c:pt idx="173">
                  <c:v>0.00162074554294976</c:v>
                </c:pt>
                <c:pt idx="174">
                  <c:v>0.00161550888529887</c:v>
                </c:pt>
                <c:pt idx="175">
                  <c:v>0.00161030595813204</c:v>
                </c:pt>
                <c:pt idx="176">
                  <c:v>0.00160513643659711</c:v>
                </c:pt>
                <c:pt idx="177">
                  <c:v>0.0016</c:v>
                </c:pt>
                <c:pt idx="178">
                  <c:v>0.00159489633173844</c:v>
                </c:pt>
                <c:pt idx="179">
                  <c:v>0.00158982511923688</c:v>
                </c:pt>
                <c:pt idx="180">
                  <c:v>0.00158478605388273</c:v>
                </c:pt>
                <c:pt idx="181">
                  <c:v>0.00157977883096366</c:v>
                </c:pt>
                <c:pt idx="182">
                  <c:v>0.0015748031496063</c:v>
                </c:pt>
                <c:pt idx="183">
                  <c:v>0.00156985871271586</c:v>
                </c:pt>
                <c:pt idx="184">
                  <c:v>0.00156494522691706</c:v>
                </c:pt>
                <c:pt idx="185">
                  <c:v>0.0015600624024961</c:v>
                </c:pt>
                <c:pt idx="186">
                  <c:v>0.0015552099533437</c:v>
                </c:pt>
                <c:pt idx="187">
                  <c:v>0.00155038759689922</c:v>
                </c:pt>
                <c:pt idx="188">
                  <c:v>0.00154559505409583</c:v>
                </c:pt>
                <c:pt idx="189">
                  <c:v>0.00154083204930663</c:v>
                </c:pt>
                <c:pt idx="190">
                  <c:v>0.00153609831029186</c:v>
                </c:pt>
                <c:pt idx="191">
                  <c:v>0.00153139356814701</c:v>
                </c:pt>
                <c:pt idx="192">
                  <c:v>0.00152671755725191</c:v>
                </c:pt>
                <c:pt idx="193">
                  <c:v>0.0015220700152207</c:v>
                </c:pt>
                <c:pt idx="194">
                  <c:v>0.00151745068285281</c:v>
                </c:pt>
                <c:pt idx="195">
                  <c:v>0.00151285930408472</c:v>
                </c:pt>
                <c:pt idx="196">
                  <c:v>0.00150829562594268</c:v>
                </c:pt>
                <c:pt idx="197">
                  <c:v>0.00150375939849624</c:v>
                </c:pt>
                <c:pt idx="198">
                  <c:v>0.00149925037481259</c:v>
                </c:pt>
                <c:pt idx="199">
                  <c:v>0.00149476831091181</c:v>
                </c:pt>
                <c:pt idx="200">
                  <c:v>0.0014903129657228</c:v>
                </c:pt>
                <c:pt idx="201">
                  <c:v>0.00148588410104012</c:v>
                </c:pt>
                <c:pt idx="202">
                  <c:v>0.00148148148148148</c:v>
                </c:pt>
                <c:pt idx="203">
                  <c:v>0.00147710487444609</c:v>
                </c:pt>
                <c:pt idx="204">
                  <c:v>0.00147275405007364</c:v>
                </c:pt>
                <c:pt idx="205">
                  <c:v>0.00146842878120411</c:v>
                </c:pt>
                <c:pt idx="206">
                  <c:v>0.00146412884333821</c:v>
                </c:pt>
                <c:pt idx="207">
                  <c:v>0.00145985401459854</c:v>
                </c:pt>
                <c:pt idx="208">
                  <c:v>0.00145560407569141</c:v>
                </c:pt>
                <c:pt idx="209">
                  <c:v>0.00145137880986938</c:v>
                </c:pt>
                <c:pt idx="210">
                  <c:v>0.00144717800289436</c:v>
                </c:pt>
                <c:pt idx="211">
                  <c:v>0.00144300144300144</c:v>
                </c:pt>
                <c:pt idx="212">
                  <c:v>0.00143884892086331</c:v>
                </c:pt>
                <c:pt idx="213">
                  <c:v>0.00143472022955524</c:v>
                </c:pt>
                <c:pt idx="214">
                  <c:v>0.00143061516452074</c:v>
                </c:pt>
                <c:pt idx="215">
                  <c:v>0.0014265335235378</c:v>
                </c:pt>
                <c:pt idx="216">
                  <c:v>0.00142247510668563</c:v>
                </c:pt>
                <c:pt idx="217">
                  <c:v>0.00141843971631206</c:v>
                </c:pt>
                <c:pt idx="218">
                  <c:v>0.00141442715700141</c:v>
                </c:pt>
                <c:pt idx="219">
                  <c:v>0.00141043723554302</c:v>
                </c:pt>
                <c:pt idx="220">
                  <c:v>0.00140646976090014</c:v>
                </c:pt>
                <c:pt idx="221">
                  <c:v>0.00140252454417952</c:v>
                </c:pt>
                <c:pt idx="222">
                  <c:v>0.0013986013986014</c:v>
                </c:pt>
                <c:pt idx="223">
                  <c:v>0.00139470013947001</c:v>
                </c:pt>
                <c:pt idx="224">
                  <c:v>0.00139082058414464</c:v>
                </c:pt>
                <c:pt idx="225">
                  <c:v>0.0013869625520111</c:v>
                </c:pt>
                <c:pt idx="226">
                  <c:v>0.00138312586445367</c:v>
                </c:pt>
                <c:pt idx="227">
                  <c:v>0.00137931034482759</c:v>
                </c:pt>
                <c:pt idx="228">
                  <c:v>0.00137551581843191</c:v>
                </c:pt>
                <c:pt idx="229">
                  <c:v>0.00137174211248285</c:v>
                </c:pt>
                <c:pt idx="230">
                  <c:v>0.00136798905608755</c:v>
                </c:pt>
                <c:pt idx="231">
                  <c:v>0.00136425648021828</c:v>
                </c:pt>
                <c:pt idx="232">
                  <c:v>0.00136054421768707</c:v>
                </c:pt>
                <c:pt idx="233">
                  <c:v>0.00135685210312076</c:v>
                </c:pt>
                <c:pt idx="234">
                  <c:v>0.0013531799729364</c:v>
                </c:pt>
                <c:pt idx="235">
                  <c:v>0.00134952766531714</c:v>
                </c:pt>
                <c:pt idx="236">
                  <c:v>0.00134589502018842</c:v>
                </c:pt>
                <c:pt idx="237">
                  <c:v>0.00134228187919463</c:v>
                </c:pt>
                <c:pt idx="238">
                  <c:v>0.00133868808567604</c:v>
                </c:pt>
                <c:pt idx="239">
                  <c:v>0.00133511348464619</c:v>
                </c:pt>
                <c:pt idx="240">
                  <c:v>0.00133155792276964</c:v>
                </c:pt>
                <c:pt idx="241">
                  <c:v>0.00132802124833997</c:v>
                </c:pt>
                <c:pt idx="242">
                  <c:v>0.00132450331125828</c:v>
                </c:pt>
                <c:pt idx="243">
                  <c:v>0.00132100396301189</c:v>
                </c:pt>
                <c:pt idx="244">
                  <c:v>0.00131752305665349</c:v>
                </c:pt>
                <c:pt idx="245">
                  <c:v>0.00131406044678055</c:v>
                </c:pt>
                <c:pt idx="246">
                  <c:v>0.00131061598951507</c:v>
                </c:pt>
                <c:pt idx="247">
                  <c:v>0.00130718954248366</c:v>
                </c:pt>
                <c:pt idx="248">
                  <c:v>0.00130378096479791</c:v>
                </c:pt>
                <c:pt idx="249">
                  <c:v>0.00130039011703511</c:v>
                </c:pt>
                <c:pt idx="250">
                  <c:v>0.0012970168612192</c:v>
                </c:pt>
                <c:pt idx="251">
                  <c:v>0.00129366106080207</c:v>
                </c:pt>
                <c:pt idx="252">
                  <c:v>0.00129032258064516</c:v>
                </c:pt>
                <c:pt idx="253">
                  <c:v>0.00128700128700129</c:v>
                </c:pt>
                <c:pt idx="254">
                  <c:v>0.00128369704749679</c:v>
                </c:pt>
                <c:pt idx="255">
                  <c:v>0.00128040973111396</c:v>
                </c:pt>
                <c:pt idx="256">
                  <c:v>0.00127713920817369</c:v>
                </c:pt>
                <c:pt idx="257">
                  <c:v>0.00127388535031847</c:v>
                </c:pt>
                <c:pt idx="258">
                  <c:v>0.00127064803049555</c:v>
                </c:pt>
                <c:pt idx="259">
                  <c:v>0.00126742712294043</c:v>
                </c:pt>
                <c:pt idx="260">
                  <c:v>0.00126422250316056</c:v>
                </c:pt>
                <c:pt idx="261">
                  <c:v>0.00126103404791929</c:v>
                </c:pt>
                <c:pt idx="262">
                  <c:v>0.00125786163522013</c:v>
                </c:pt>
                <c:pt idx="263">
                  <c:v>0.00125470514429109</c:v>
                </c:pt>
                <c:pt idx="264">
                  <c:v>0.00125156445556946</c:v>
                </c:pt>
                <c:pt idx="265">
                  <c:v>0.00124843945068664</c:v>
                </c:pt>
                <c:pt idx="266">
                  <c:v>0.0012453300124533</c:v>
                </c:pt>
              </c:numCache>
            </c:numRef>
          </c:xVal>
          <c:yVal>
            <c:numRef>
              <c:f>Sheet1!$J$12:$J$278</c:f>
              <c:numCache>
                <c:formatCode>0.000000</c:formatCode>
                <c:ptCount val="267"/>
                <c:pt idx="0">
                  <c:v>8.372177138874274</c:v>
                </c:pt>
                <c:pt idx="1">
                  <c:v>8.224437203402803</c:v>
                </c:pt>
                <c:pt idx="2">
                  <c:v>8.078830696602398</c:v>
                </c:pt>
                <c:pt idx="3">
                  <c:v>7.935311738286587</c:v>
                </c:pt>
                <c:pt idx="4">
                  <c:v>7.793835754466376</c:v>
                </c:pt>
                <c:pt idx="5">
                  <c:v>7.654359431194859</c:v>
                </c:pt>
                <c:pt idx="6">
                  <c:v>7.516840670355223</c:v>
                </c:pt>
                <c:pt idx="7">
                  <c:v>7.381238547297326</c:v>
                </c:pt>
                <c:pt idx="8">
                  <c:v>7.247513270233307</c:v>
                </c:pt>
                <c:pt idx="9">
                  <c:v>7.115626141307628</c:v>
                </c:pt>
                <c:pt idx="10">
                  <c:v>6.985539519261477</c:v>
                </c:pt>
                <c:pt idx="11">
                  <c:v>6.857216783615954</c:v>
                </c:pt>
                <c:pt idx="12">
                  <c:v>6.73062230030236</c:v>
                </c:pt>
                <c:pt idx="13">
                  <c:v>6.66796227919915</c:v>
                </c:pt>
                <c:pt idx="14">
                  <c:v>6.605721388671885</c:v>
                </c:pt>
                <c:pt idx="15">
                  <c:v>6.482480289820557</c:v>
                </c:pt>
                <c:pt idx="16">
                  <c:v>6.360866136168584</c:v>
                </c:pt>
                <c:pt idx="17">
                  <c:v>6.240846922236638</c:v>
                </c:pt>
                <c:pt idx="18">
                  <c:v>6.12239147656439</c:v>
                </c:pt>
                <c:pt idx="19">
                  <c:v>6.005469434719617</c:v>
                </c:pt>
                <c:pt idx="20">
                  <c:v>5.890051213348731</c:v>
                </c:pt>
                <c:pt idx="21">
                  <c:v>5.7761079852222</c:v>
                </c:pt>
                <c:pt idx="22">
                  <c:v>5.663611655230611</c:v>
                </c:pt>
                <c:pt idx="23">
                  <c:v>5.552534837289388</c:v>
                </c:pt>
                <c:pt idx="24">
                  <c:v>5.442850832112319</c:v>
                </c:pt>
                <c:pt idx="25">
                  <c:v>5.33453360581596</c:v>
                </c:pt>
                <c:pt idx="26">
                  <c:v>5.227557769318937</c:v>
                </c:pt>
                <c:pt idx="27">
                  <c:v>5.121898558501878</c:v>
                </c:pt>
                <c:pt idx="28">
                  <c:v>5.017531815095425</c:v>
                </c:pt>
                <c:pt idx="29">
                  <c:v>4.914433968265341</c:v>
                </c:pt>
                <c:pt idx="30">
                  <c:v>4.81258201686523</c:v>
                </c:pt>
                <c:pt idx="31">
                  <c:v>4.711953512328784</c:v>
                </c:pt>
                <c:pt idx="32">
                  <c:v>4.612526542174859</c:v>
                </c:pt>
                <c:pt idx="33">
                  <c:v>4.514279714099915</c:v>
                </c:pt>
                <c:pt idx="34">
                  <c:v>4.417192140633526</c:v>
                </c:pt>
                <c:pt idx="35">
                  <c:v>4.321243424333897</c:v>
                </c:pt>
                <c:pt idx="36">
                  <c:v>4.226413643501318</c:v>
                </c:pt>
                <c:pt idx="37">
                  <c:v>4.132683338388539</c:v>
                </c:pt>
                <c:pt idx="38">
                  <c:v>4.04003349788801</c:v>
                </c:pt>
                <c:pt idx="39">
                  <c:v>3.948445546676886</c:v>
                </c:pt>
                <c:pt idx="40">
                  <c:v>3.857901332801502</c:v>
                </c:pt>
                <c:pt idx="41">
                  <c:v>3.76838311568391</c:v>
                </c:pt>
                <c:pt idx="42">
                  <c:v>3.679873554533842</c:v>
                </c:pt>
                <c:pt idx="43">
                  <c:v>3.592355697150161</c:v>
                </c:pt>
                <c:pt idx="44">
                  <c:v>3.505812969096661</c:v>
                </c:pt>
                <c:pt idx="45">
                  <c:v>3.420229163237659</c:v>
                </c:pt>
                <c:pt idx="46">
                  <c:v>3.335588429619526</c:v>
                </c:pt>
                <c:pt idx="47">
                  <c:v>3.251875265684881</c:v>
                </c:pt>
                <c:pt idx="48">
                  <c:v>3.169074506806745</c:v>
                </c:pt>
                <c:pt idx="49">
                  <c:v>3.08717131713054</c:v>
                </c:pt>
                <c:pt idx="50">
                  <c:v>3.006151180712299</c:v>
                </c:pt>
                <c:pt idx="51">
                  <c:v>2.925999892941972</c:v>
                </c:pt>
                <c:pt idx="52">
                  <c:v>2.846703552241199</c:v>
                </c:pt>
                <c:pt idx="53">
                  <c:v>2.768248552025313</c:v>
                </c:pt>
                <c:pt idx="54">
                  <c:v>2.690621572919887</c:v>
                </c:pt>
                <c:pt idx="55">
                  <c:v>2.61380957522239</c:v>
                </c:pt>
                <c:pt idx="56">
                  <c:v>2.537799791600062</c:v>
                </c:pt>
                <c:pt idx="57">
                  <c:v>2.46257972001537</c:v>
                </c:pt>
                <c:pt idx="58">
                  <c:v>2.38813711687083</c:v>
                </c:pt>
                <c:pt idx="59">
                  <c:v>2.314459990365308</c:v>
                </c:pt>
                <c:pt idx="60">
                  <c:v>2.241536594054217</c:v>
                </c:pt>
                <c:pt idx="61">
                  <c:v>2.16935542060634</c:v>
                </c:pt>
                <c:pt idx="62">
                  <c:v>2.097905195750342</c:v>
                </c:pt>
                <c:pt idx="63">
                  <c:v>2.02717487240423</c:v>
                </c:pt>
                <c:pt idx="64">
                  <c:v>1.957153624981386</c:v>
                </c:pt>
                <c:pt idx="65">
                  <c:v>1.887830843866997</c:v>
                </c:pt>
                <c:pt idx="66">
                  <c:v>1.819196130058957</c:v>
                </c:pt>
                <c:pt idx="67">
                  <c:v>1.75123928996754</c:v>
                </c:pt>
                <c:pt idx="68">
                  <c:v>1.68395033036842</c:v>
                </c:pt>
                <c:pt idx="69">
                  <c:v>1.617319453503767</c:v>
                </c:pt>
                <c:pt idx="70">
                  <c:v>1.551337052326359</c:v>
                </c:pt>
                <c:pt idx="71">
                  <c:v>1.485993705881907</c:v>
                </c:pt>
                <c:pt idx="72">
                  <c:v>1.42128017482487</c:v>
                </c:pt>
                <c:pt idx="73">
                  <c:v>1.357187397063345</c:v>
                </c:pt>
                <c:pt idx="74">
                  <c:v>1.29370648352866</c:v>
                </c:pt>
                <c:pt idx="75">
                  <c:v>1.230828714065562</c:v>
                </c:pt>
                <c:pt idx="76">
                  <c:v>1.168545533438996</c:v>
                </c:pt>
                <c:pt idx="77">
                  <c:v>1.106848547453622</c:v>
                </c:pt>
                <c:pt idx="78">
                  <c:v>1.045729519182395</c:v>
                </c:pt>
                <c:pt idx="79">
                  <c:v>0.985180365300645</c:v>
                </c:pt>
                <c:pt idx="80">
                  <c:v>0.925193152522203</c:v>
                </c:pt>
                <c:pt idx="81">
                  <c:v>0.865760094134326</c:v>
                </c:pt>
                <c:pt idx="82">
                  <c:v>0.806873546628177</c:v>
                </c:pt>
                <c:pt idx="83">
                  <c:v>0.748526006421855</c:v>
                </c:pt>
                <c:pt idx="84">
                  <c:v>0.690710106672994</c:v>
                </c:pt>
                <c:pt idx="85">
                  <c:v>0.633418614178089</c:v>
                </c:pt>
                <c:pt idx="86">
                  <c:v>0.576644426355827</c:v>
                </c:pt>
                <c:pt idx="87">
                  <c:v>0.520380568311742</c:v>
                </c:pt>
                <c:pt idx="88">
                  <c:v>0.464620189981697</c:v>
                </c:pt>
                <c:pt idx="89">
                  <c:v>0.409356563351698</c:v>
                </c:pt>
                <c:pt idx="90">
                  <c:v>0.354583079751675</c:v>
                </c:pt>
                <c:pt idx="91">
                  <c:v>0.300293247220969</c:v>
                </c:pt>
                <c:pt idx="92">
                  <c:v>0.246480687943281</c:v>
                </c:pt>
                <c:pt idx="93">
                  <c:v>0.193139135748986</c:v>
                </c:pt>
                <c:pt idx="94">
                  <c:v>0.140262433682744</c:v>
                </c:pt>
                <c:pt idx="95">
                  <c:v>0.0878445316344322</c:v>
                </c:pt>
                <c:pt idx="96">
                  <c:v>0.0358794840314622</c:v>
                </c:pt>
                <c:pt idx="97">
                  <c:v>-0.0156385524093317</c:v>
                </c:pt>
                <c:pt idx="98">
                  <c:v>-0.066715320872046</c:v>
                </c:pt>
                <c:pt idx="99">
                  <c:v>-0.117356466576018</c:v>
                </c:pt>
                <c:pt idx="100">
                  <c:v>-0.167567538855751</c:v>
                </c:pt>
                <c:pt idx="101">
                  <c:v>-0.217353993188087</c:v>
                </c:pt>
                <c:pt idx="102">
                  <c:v>-0.26672119316815</c:v>
                </c:pt>
                <c:pt idx="103">
                  <c:v>-0.315674412435592</c:v>
                </c:pt>
                <c:pt idx="104">
                  <c:v>-0.364218836552578</c:v>
                </c:pt>
                <c:pt idx="105">
                  <c:v>-0.412359564834908</c:v>
                </c:pt>
                <c:pt idx="106">
                  <c:v>-0.460101612137675</c:v>
                </c:pt>
                <c:pt idx="107">
                  <c:v>-0.507449910596708</c:v>
                </c:pt>
                <c:pt idx="108">
                  <c:v>-0.554409311327125</c:v>
                </c:pt>
                <c:pt idx="109">
                  <c:v>-0.600984586080198</c:v>
                </c:pt>
                <c:pt idx="110">
                  <c:v>-0.647180428859721</c:v>
                </c:pt>
                <c:pt idx="111">
                  <c:v>-0.693001457499045</c:v>
                </c:pt>
                <c:pt idx="112">
                  <c:v>-0.73845221519987</c:v>
                </c:pt>
                <c:pt idx="113">
                  <c:v>-0.783537172033887</c:v>
                </c:pt>
                <c:pt idx="114">
                  <c:v>-0.828260726408314</c:v>
                </c:pt>
                <c:pt idx="115">
                  <c:v>-0.872627206496317</c:v>
                </c:pt>
                <c:pt idx="116">
                  <c:v>-0.916640871633323</c:v>
                </c:pt>
                <c:pt idx="117">
                  <c:v>-0.960305913680134</c:v>
                </c:pt>
                <c:pt idx="118">
                  <c:v>-1.003626458353794</c:v>
                </c:pt>
                <c:pt idx="119">
                  <c:v>-1.046606566527075</c:v>
                </c:pt>
                <c:pt idx="120">
                  <c:v>-1.089250235497431</c:v>
                </c:pt>
                <c:pt idx="121">
                  <c:v>-1.131561400226303</c:v>
                </c:pt>
                <c:pt idx="122">
                  <c:v>-1.173543934549514</c:v>
                </c:pt>
                <c:pt idx="123">
                  <c:v>-1.215201652359588</c:v>
                </c:pt>
                <c:pt idx="124">
                  <c:v>-1.256538308760719</c:v>
                </c:pt>
                <c:pt idx="125">
                  <c:v>-1.297557601197158</c:v>
                </c:pt>
                <c:pt idx="126">
                  <c:v>-1.338263170555689</c:v>
                </c:pt>
                <c:pt idx="127">
                  <c:v>-1.378658602242917</c:v>
                </c:pt>
                <c:pt idx="128">
                  <c:v>-1.418747427238024</c:v>
                </c:pt>
                <c:pt idx="129">
                  <c:v>-1.458533123121635</c:v>
                </c:pt>
                <c:pt idx="130">
                  <c:v>-1.498019115081453</c:v>
                </c:pt>
                <c:pt idx="131">
                  <c:v>-1.53720877689523</c:v>
                </c:pt>
                <c:pt idx="132">
                  <c:v>-1.576105431891708</c:v>
                </c:pt>
                <c:pt idx="133">
                  <c:v>-1.614712353890076</c:v>
                </c:pt>
                <c:pt idx="134">
                  <c:v>-1.653032768118511</c:v>
                </c:pt>
                <c:pt idx="135">
                  <c:v>-1.691069852112354</c:v>
                </c:pt>
                <c:pt idx="136">
                  <c:v>-1.72882673659243</c:v>
                </c:pt>
                <c:pt idx="137">
                  <c:v>-1.766306506324029</c:v>
                </c:pt>
                <c:pt idx="138">
                  <c:v>-1.803512200957044</c:v>
                </c:pt>
                <c:pt idx="139">
                  <c:v>-1.84044681584774</c:v>
                </c:pt>
                <c:pt idx="140">
                  <c:v>-1.877113302862642</c:v>
                </c:pt>
                <c:pt idx="141">
                  <c:v>-1.913514571164958</c:v>
                </c:pt>
                <c:pt idx="142">
                  <c:v>-1.949653487984014</c:v>
                </c:pt>
                <c:pt idx="143">
                  <c:v>-1.985532879368106</c:v>
                </c:pt>
                <c:pt idx="144">
                  <c:v>-2.021155530921183</c:v>
                </c:pt>
                <c:pt idx="145">
                  <c:v>-2.056524188523792</c:v>
                </c:pt>
                <c:pt idx="146">
                  <c:v>-2.091641559038639</c:v>
                </c:pt>
                <c:pt idx="147">
                  <c:v>-2.126510311001168</c:v>
                </c:pt>
                <c:pt idx="148">
                  <c:v>-2.161133075295532</c:v>
                </c:pt>
                <c:pt idx="149">
                  <c:v>-2.195512445816298</c:v>
                </c:pt>
                <c:pt idx="150">
                  <c:v>-2.229650980116252</c:v>
                </c:pt>
                <c:pt idx="151">
                  <c:v>-2.263551200040638</c:v>
                </c:pt>
                <c:pt idx="152">
                  <c:v>-2.297215592348162</c:v>
                </c:pt>
                <c:pt idx="153">
                  <c:v>-2.330646609319063</c:v>
                </c:pt>
                <c:pt idx="154">
                  <c:v>-2.363846669350614</c:v>
                </c:pt>
                <c:pt idx="155">
                  <c:v>-2.396818157540296</c:v>
                </c:pt>
                <c:pt idx="156">
                  <c:v>-2.429563426256978</c:v>
                </c:pt>
                <c:pt idx="157">
                  <c:v>-2.462084795700385</c:v>
                </c:pt>
                <c:pt idx="158">
                  <c:v>-2.494384554449116</c:v>
                </c:pt>
                <c:pt idx="159">
                  <c:v>-2.526464959997517</c:v>
                </c:pt>
                <c:pt idx="160">
                  <c:v>-2.558328239281631</c:v>
                </c:pt>
                <c:pt idx="161">
                  <c:v>-2.589976589194519</c:v>
                </c:pt>
                <c:pt idx="162">
                  <c:v>-2.621412177091189</c:v>
                </c:pt>
                <c:pt idx="163">
                  <c:v>-2.652637141283356</c:v>
                </c:pt>
                <c:pt idx="164">
                  <c:v>-2.683653591524323</c:v>
                </c:pt>
                <c:pt idx="165">
                  <c:v>-2.714463609484153</c:v>
                </c:pt>
                <c:pt idx="166">
                  <c:v>-2.745069249215393</c:v>
                </c:pt>
                <c:pt idx="167">
                  <c:v>-2.775472537609569</c:v>
                </c:pt>
                <c:pt idx="168">
                  <c:v>-2.805675474844639</c:v>
                </c:pt>
                <c:pt idx="169">
                  <c:v>-2.835680034823648</c:v>
                </c:pt>
                <c:pt idx="170">
                  <c:v>-2.865488165604759</c:v>
                </c:pt>
                <c:pt idx="171">
                  <c:v>-2.895101789822862</c:v>
                </c:pt>
                <c:pt idx="172">
                  <c:v>-2.924522805102962</c:v>
                </c:pt>
                <c:pt idx="173">
                  <c:v>-2.953753084465523</c:v>
                </c:pt>
                <c:pt idx="174">
                  <c:v>-2.982794476723964</c:v>
                </c:pt>
                <c:pt idx="175">
                  <c:v>-3.011648806874461</c:v>
                </c:pt>
                <c:pt idx="176">
                  <c:v>-3.040317876478245</c:v>
                </c:pt>
                <c:pt idx="177">
                  <c:v>-3.068803464036566</c:v>
                </c:pt>
                <c:pt idx="178">
                  <c:v>-3.097107325358469</c:v>
                </c:pt>
                <c:pt idx="179">
                  <c:v>-3.125231193921568</c:v>
                </c:pt>
                <c:pt idx="180">
                  <c:v>-3.153176781225946</c:v>
                </c:pt>
                <c:pt idx="181">
                  <c:v>-3.180945777141357</c:v>
                </c:pt>
                <c:pt idx="182">
                  <c:v>-3.208539850247851</c:v>
                </c:pt>
                <c:pt idx="183">
                  <c:v>-3.235960648170003</c:v>
                </c:pt>
                <c:pt idx="184">
                  <c:v>-3.263209797904849</c:v>
                </c:pt>
                <c:pt idx="185">
                  <c:v>-3.290288906143688</c:v>
                </c:pt>
                <c:pt idx="186">
                  <c:v>-3.317199559587887</c:v>
                </c:pt>
                <c:pt idx="187">
                  <c:v>-3.343943325258787</c:v>
                </c:pt>
                <c:pt idx="188">
                  <c:v>-3.370521750801891</c:v>
                </c:pt>
                <c:pt idx="189">
                  <c:v>-3.396936364785409</c:v>
                </c:pt>
                <c:pt idx="190">
                  <c:v>-3.423188676993297</c:v>
                </c:pt>
                <c:pt idx="191">
                  <c:v>-3.44928017871293</c:v>
                </c:pt>
                <c:pt idx="192">
                  <c:v>-3.475212343017481</c:v>
                </c:pt>
                <c:pt idx="193">
                  <c:v>-3.50098662504316</c:v>
                </c:pt>
                <c:pt idx="194">
                  <c:v>-3.5266044622614</c:v>
                </c:pt>
                <c:pt idx="195">
                  <c:v>-3.552067274746094</c:v>
                </c:pt>
                <c:pt idx="196">
                  <c:v>-3.57737646543601</c:v>
                </c:pt>
                <c:pt idx="197">
                  <c:v>-3.602533420392452</c:v>
                </c:pt>
                <c:pt idx="198">
                  <c:v>-3.627539509052306</c:v>
                </c:pt>
                <c:pt idx="199">
                  <c:v>-3.652396084476525</c:v>
                </c:pt>
                <c:pt idx="200">
                  <c:v>-3.677104483594189</c:v>
                </c:pt>
                <c:pt idx="201">
                  <c:v>-3.701666027442211</c:v>
                </c:pt>
                <c:pt idx="202">
                  <c:v>-3.726082021400761</c:v>
                </c:pt>
                <c:pt idx="203">
                  <c:v>-3.75035375542455</c:v>
                </c:pt>
                <c:pt idx="204">
                  <c:v>-3.774482504269994</c:v>
                </c:pt>
                <c:pt idx="205">
                  <c:v>-3.798469527718403</c:v>
                </c:pt>
                <c:pt idx="206">
                  <c:v>-3.822316070795225</c:v>
                </c:pt>
                <c:pt idx="207">
                  <c:v>-3.846023363985467</c:v>
                </c:pt>
                <c:pt idx="208">
                  <c:v>-3.869592623445347</c:v>
                </c:pt>
                <c:pt idx="209">
                  <c:v>-3.893025051210245</c:v>
                </c:pt>
                <c:pt idx="210">
                  <c:v>-3.916321835399082</c:v>
                </c:pt>
                <c:pt idx="211">
                  <c:v>-3.939484150415111</c:v>
                </c:pt>
                <c:pt idx="212">
                  <c:v>-3.962513157143277</c:v>
                </c:pt>
                <c:pt idx="213">
                  <c:v>-3.985410003144167</c:v>
                </c:pt>
                <c:pt idx="214">
                  <c:v>-4.008175822844622</c:v>
                </c:pt>
                <c:pt idx="215">
                  <c:v>-4.030811737725102</c:v>
                </c:pt>
                <c:pt idx="216">
                  <c:v>-4.053318856503845</c:v>
                </c:pt>
                <c:pt idx="217">
                  <c:v>-4.075698275317885</c:v>
                </c:pt>
                <c:pt idx="218">
                  <c:v>-4.097951077901015</c:v>
                </c:pt>
                <c:pt idx="219">
                  <c:v>-4.120078335758707</c:v>
                </c:pt>
                <c:pt idx="220">
                  <c:v>-4.142081108340126</c:v>
                </c:pt>
                <c:pt idx="221">
                  <c:v>-4.163960443207204</c:v>
                </c:pt>
                <c:pt idx="222">
                  <c:v>-4.185717376200898</c:v>
                </c:pt>
                <c:pt idx="223">
                  <c:v>-4.20735293160467</c:v>
                </c:pt>
                <c:pt idx="224">
                  <c:v>-4.228868122305222</c:v>
                </c:pt>
                <c:pt idx="225">
                  <c:v>-4.25026394995057</c:v>
                </c:pt>
                <c:pt idx="226">
                  <c:v>-4.271541405105486</c:v>
                </c:pt>
                <c:pt idx="227">
                  <c:v>-4.29270146740438</c:v>
                </c:pt>
                <c:pt idx="228">
                  <c:v>-4.313745105701625</c:v>
                </c:pt>
                <c:pt idx="229">
                  <c:v>-4.334673278219462</c:v>
                </c:pt>
                <c:pt idx="230">
                  <c:v>-4.355486932693426</c:v>
                </c:pt>
                <c:pt idx="231">
                  <c:v>-4.376187006515416</c:v>
                </c:pt>
                <c:pt idx="232">
                  <c:v>-4.396774426874431</c:v>
                </c:pt>
                <c:pt idx="233">
                  <c:v>-4.417250110894997</c:v>
                </c:pt>
                <c:pt idx="234">
                  <c:v>-4.437614965773367</c:v>
                </c:pt>
                <c:pt idx="235">
                  <c:v>-4.457869888911504</c:v>
                </c:pt>
                <c:pt idx="236">
                  <c:v>-4.478015768048898</c:v>
                </c:pt>
                <c:pt idx="237">
                  <c:v>-4.498053481392267</c:v>
                </c:pt>
                <c:pt idx="238">
                  <c:v>-4.517983897743167</c:v>
                </c:pt>
                <c:pt idx="239">
                  <c:v>-4.537807876623567</c:v>
                </c:pt>
                <c:pt idx="240">
                  <c:v>-4.557526268399411</c:v>
                </c:pt>
                <c:pt idx="241">
                  <c:v>-4.577139914402211</c:v>
                </c:pt>
                <c:pt idx="242">
                  <c:v>-4.596649647048703</c:v>
                </c:pt>
                <c:pt idx="243">
                  <c:v>-4.616056289958622</c:v>
                </c:pt>
                <c:pt idx="244">
                  <c:v>-4.635360658070597</c:v>
                </c:pt>
                <c:pt idx="245">
                  <c:v>-4.654563557756228</c:v>
                </c:pt>
                <c:pt idx="246">
                  <c:v>-4.673665786932366</c:v>
                </c:pt>
                <c:pt idx="247">
                  <c:v>-4.692668135171638</c:v>
                </c:pt>
                <c:pt idx="248">
                  <c:v>-4.711571383811225</c:v>
                </c:pt>
                <c:pt idx="249">
                  <c:v>-4.730376306059969</c:v>
                </c:pt>
                <c:pt idx="250">
                  <c:v>-4.749083667103791</c:v>
                </c:pt>
                <c:pt idx="251">
                  <c:v>-4.767694224209481</c:v>
                </c:pt>
                <c:pt idx="252">
                  <c:v>-4.786208726826883</c:v>
                </c:pt>
                <c:pt idx="253">
                  <c:v>-4.804627916689499</c:v>
                </c:pt>
                <c:pt idx="254">
                  <c:v>-4.822952527913539</c:v>
                </c:pt>
                <c:pt idx="255">
                  <c:v>-4.841183287095458</c:v>
                </c:pt>
                <c:pt idx="256">
                  <c:v>-4.859320913407997</c:v>
                </c:pt>
                <c:pt idx="257">
                  <c:v>-4.877366118694736</c:v>
                </c:pt>
                <c:pt idx="258">
                  <c:v>-4.895319607563245</c:v>
                </c:pt>
                <c:pt idx="259">
                  <c:v>-4.913182077476781</c:v>
                </c:pt>
                <c:pt idx="260">
                  <c:v>-4.93095421884461</c:v>
                </c:pt>
                <c:pt idx="261">
                  <c:v>-4.94863671511096</c:v>
                </c:pt>
                <c:pt idx="262">
                  <c:v>-4.96623024284264</c:v>
                </c:pt>
                <c:pt idx="263">
                  <c:v>-4.983735471815314</c:v>
                </c:pt>
                <c:pt idx="264">
                  <c:v>-5.001153065098512</c:v>
                </c:pt>
                <c:pt idx="265">
                  <c:v>-5.018483679139348</c:v>
                </c:pt>
                <c:pt idx="266">
                  <c:v>-5.035727963844988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Sheet1!$K$11</c:f>
              <c:strCache>
                <c:ptCount val="1"/>
                <c:pt idx="0">
                  <c:v>ln(Keq) with ∆Cp</c:v>
                </c:pt>
              </c:strCache>
            </c:strRef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Sheet1!$I$12:$I$278</c:f>
              <c:numCache>
                <c:formatCode>0.000000</c:formatCode>
                <c:ptCount val="267"/>
                <c:pt idx="0">
                  <c:v>0.00366300366300366</c:v>
                </c:pt>
                <c:pt idx="1">
                  <c:v>0.00363636363636364</c:v>
                </c:pt>
                <c:pt idx="2">
                  <c:v>0.0036101083032491</c:v>
                </c:pt>
                <c:pt idx="3">
                  <c:v>0.003584229390681</c:v>
                </c:pt>
                <c:pt idx="4">
                  <c:v>0.00355871886120996</c:v>
                </c:pt>
                <c:pt idx="5">
                  <c:v>0.00353356890459364</c:v>
                </c:pt>
                <c:pt idx="6">
                  <c:v>0.00350877192982456</c:v>
                </c:pt>
                <c:pt idx="7">
                  <c:v>0.00348432055749129</c:v>
                </c:pt>
                <c:pt idx="8">
                  <c:v>0.00346020761245675</c:v>
                </c:pt>
                <c:pt idx="9">
                  <c:v>0.00343642611683849</c:v>
                </c:pt>
                <c:pt idx="10">
                  <c:v>0.00341296928327645</c:v>
                </c:pt>
                <c:pt idx="11">
                  <c:v>0.00338983050847458</c:v>
                </c:pt>
                <c:pt idx="12">
                  <c:v>0.00336700336700337</c:v>
                </c:pt>
                <c:pt idx="13">
                  <c:v>0.00335570469798658</c:v>
                </c:pt>
                <c:pt idx="14">
                  <c:v>0.00334448160535117</c:v>
                </c:pt>
                <c:pt idx="15">
                  <c:v>0.00332225913621262</c:v>
                </c:pt>
                <c:pt idx="16">
                  <c:v>0.0033003300330033</c:v>
                </c:pt>
                <c:pt idx="17">
                  <c:v>0.00327868852459016</c:v>
                </c:pt>
                <c:pt idx="18">
                  <c:v>0.00325732899022801</c:v>
                </c:pt>
                <c:pt idx="19">
                  <c:v>0.00323624595469256</c:v>
                </c:pt>
                <c:pt idx="20">
                  <c:v>0.00321543408360129</c:v>
                </c:pt>
                <c:pt idx="21">
                  <c:v>0.00319488817891374</c:v>
                </c:pt>
                <c:pt idx="22">
                  <c:v>0.00317460317460317</c:v>
                </c:pt>
                <c:pt idx="23">
                  <c:v>0.00315457413249211</c:v>
                </c:pt>
                <c:pt idx="24">
                  <c:v>0.00313479623824451</c:v>
                </c:pt>
                <c:pt idx="25">
                  <c:v>0.00311526479750779</c:v>
                </c:pt>
                <c:pt idx="26">
                  <c:v>0.00309597523219814</c:v>
                </c:pt>
                <c:pt idx="27">
                  <c:v>0.00307692307692308</c:v>
                </c:pt>
                <c:pt idx="28">
                  <c:v>0.00305810397553517</c:v>
                </c:pt>
                <c:pt idx="29">
                  <c:v>0.00303951367781155</c:v>
                </c:pt>
                <c:pt idx="30">
                  <c:v>0.00302114803625378</c:v>
                </c:pt>
                <c:pt idx="31">
                  <c:v>0.003003003003003</c:v>
                </c:pt>
                <c:pt idx="32">
                  <c:v>0.00298507462686567</c:v>
                </c:pt>
                <c:pt idx="33">
                  <c:v>0.0029673590504451</c:v>
                </c:pt>
                <c:pt idx="34">
                  <c:v>0.00294985250737463</c:v>
                </c:pt>
                <c:pt idx="35">
                  <c:v>0.00293255131964809</c:v>
                </c:pt>
                <c:pt idx="36">
                  <c:v>0.00291545189504373</c:v>
                </c:pt>
                <c:pt idx="37">
                  <c:v>0.00289855072463768</c:v>
                </c:pt>
                <c:pt idx="38">
                  <c:v>0.00288184438040346</c:v>
                </c:pt>
                <c:pt idx="39">
                  <c:v>0.00286532951289398</c:v>
                </c:pt>
                <c:pt idx="40">
                  <c:v>0.00284900284900285</c:v>
                </c:pt>
                <c:pt idx="41">
                  <c:v>0.0028328611898017</c:v>
                </c:pt>
                <c:pt idx="42">
                  <c:v>0.0028169014084507</c:v>
                </c:pt>
                <c:pt idx="43">
                  <c:v>0.00280112044817927</c:v>
                </c:pt>
                <c:pt idx="44">
                  <c:v>0.00278551532033426</c:v>
                </c:pt>
                <c:pt idx="45">
                  <c:v>0.00277008310249307</c:v>
                </c:pt>
                <c:pt idx="46">
                  <c:v>0.00275482093663912</c:v>
                </c:pt>
                <c:pt idx="47">
                  <c:v>0.00273972602739726</c:v>
                </c:pt>
                <c:pt idx="48">
                  <c:v>0.00272479564032697</c:v>
                </c:pt>
                <c:pt idx="49">
                  <c:v>0.002710027100271</c:v>
                </c:pt>
                <c:pt idx="50">
                  <c:v>0.00269541778975741</c:v>
                </c:pt>
                <c:pt idx="51">
                  <c:v>0.00268096514745308</c:v>
                </c:pt>
                <c:pt idx="52">
                  <c:v>0.00266666666666667</c:v>
                </c:pt>
                <c:pt idx="53">
                  <c:v>0.0026525198938992</c:v>
                </c:pt>
                <c:pt idx="54">
                  <c:v>0.00263852242744063</c:v>
                </c:pt>
                <c:pt idx="55">
                  <c:v>0.0026246719160105</c:v>
                </c:pt>
                <c:pt idx="56">
                  <c:v>0.00261096605744125</c:v>
                </c:pt>
                <c:pt idx="57">
                  <c:v>0.0025974025974026</c:v>
                </c:pt>
                <c:pt idx="58">
                  <c:v>0.00258397932816537</c:v>
                </c:pt>
                <c:pt idx="59">
                  <c:v>0.0025706940874036</c:v>
                </c:pt>
                <c:pt idx="60">
                  <c:v>0.00255754475703325</c:v>
                </c:pt>
                <c:pt idx="61">
                  <c:v>0.00254452926208651</c:v>
                </c:pt>
                <c:pt idx="62">
                  <c:v>0.00253164556962025</c:v>
                </c:pt>
                <c:pt idx="63">
                  <c:v>0.00251889168765743</c:v>
                </c:pt>
                <c:pt idx="64">
                  <c:v>0.0025062656641604</c:v>
                </c:pt>
                <c:pt idx="65">
                  <c:v>0.00249376558603491</c:v>
                </c:pt>
                <c:pt idx="66">
                  <c:v>0.00248138957816377</c:v>
                </c:pt>
                <c:pt idx="67">
                  <c:v>0.00246913580246914</c:v>
                </c:pt>
                <c:pt idx="68">
                  <c:v>0.00245700245700246</c:v>
                </c:pt>
                <c:pt idx="69">
                  <c:v>0.00244498777506112</c:v>
                </c:pt>
                <c:pt idx="70">
                  <c:v>0.0024330900243309</c:v>
                </c:pt>
                <c:pt idx="71">
                  <c:v>0.00242130750605327</c:v>
                </c:pt>
                <c:pt idx="72">
                  <c:v>0.00240963855421687</c:v>
                </c:pt>
                <c:pt idx="73">
                  <c:v>0.00239808153477218</c:v>
                </c:pt>
                <c:pt idx="74">
                  <c:v>0.00238663484486873</c:v>
                </c:pt>
                <c:pt idx="75">
                  <c:v>0.00237529691211401</c:v>
                </c:pt>
                <c:pt idx="76">
                  <c:v>0.00236406619385343</c:v>
                </c:pt>
                <c:pt idx="77">
                  <c:v>0.00235294117647059</c:v>
                </c:pt>
                <c:pt idx="78">
                  <c:v>0.00234192037470726</c:v>
                </c:pt>
                <c:pt idx="79">
                  <c:v>0.00233100233100233</c:v>
                </c:pt>
                <c:pt idx="80">
                  <c:v>0.00232018561484919</c:v>
                </c:pt>
                <c:pt idx="81">
                  <c:v>0.0023094688221709</c:v>
                </c:pt>
                <c:pt idx="82">
                  <c:v>0.00229885057471264</c:v>
                </c:pt>
                <c:pt idx="83">
                  <c:v>0.0022883295194508</c:v>
                </c:pt>
                <c:pt idx="84">
                  <c:v>0.00227790432801822</c:v>
                </c:pt>
                <c:pt idx="85">
                  <c:v>0.00226757369614512</c:v>
                </c:pt>
                <c:pt idx="86">
                  <c:v>0.00225733634311512</c:v>
                </c:pt>
                <c:pt idx="87">
                  <c:v>0.00224719101123595</c:v>
                </c:pt>
                <c:pt idx="88">
                  <c:v>0.00223713646532438</c:v>
                </c:pt>
                <c:pt idx="89">
                  <c:v>0.0022271714922049</c:v>
                </c:pt>
                <c:pt idx="90">
                  <c:v>0.00221729490022173</c:v>
                </c:pt>
                <c:pt idx="91">
                  <c:v>0.0022075055187638</c:v>
                </c:pt>
                <c:pt idx="92">
                  <c:v>0.0021978021978022</c:v>
                </c:pt>
                <c:pt idx="93">
                  <c:v>0.00218818380743982</c:v>
                </c:pt>
                <c:pt idx="94">
                  <c:v>0.00217864923747277</c:v>
                </c:pt>
                <c:pt idx="95">
                  <c:v>0.00216919739696312</c:v>
                </c:pt>
                <c:pt idx="96">
                  <c:v>0.00215982721382289</c:v>
                </c:pt>
                <c:pt idx="97">
                  <c:v>0.0021505376344086</c:v>
                </c:pt>
                <c:pt idx="98">
                  <c:v>0.00214132762312634</c:v>
                </c:pt>
                <c:pt idx="99">
                  <c:v>0.00213219616204691</c:v>
                </c:pt>
                <c:pt idx="100">
                  <c:v>0.00212314225053079</c:v>
                </c:pt>
                <c:pt idx="101">
                  <c:v>0.00211416490486258</c:v>
                </c:pt>
                <c:pt idx="102">
                  <c:v>0.00210526315789474</c:v>
                </c:pt>
                <c:pt idx="103">
                  <c:v>0.00209643605870021</c:v>
                </c:pt>
                <c:pt idx="104">
                  <c:v>0.00208768267223382</c:v>
                </c:pt>
                <c:pt idx="105">
                  <c:v>0.00207900207900208</c:v>
                </c:pt>
                <c:pt idx="106">
                  <c:v>0.0020703933747412</c:v>
                </c:pt>
                <c:pt idx="107">
                  <c:v>0.00206185567010309</c:v>
                </c:pt>
                <c:pt idx="108">
                  <c:v>0.00205338809034908</c:v>
                </c:pt>
                <c:pt idx="109">
                  <c:v>0.00204498977505112</c:v>
                </c:pt>
                <c:pt idx="110">
                  <c:v>0.00203665987780041</c:v>
                </c:pt>
                <c:pt idx="111">
                  <c:v>0.00202839756592292</c:v>
                </c:pt>
                <c:pt idx="112">
                  <c:v>0.00202020202020202</c:v>
                </c:pt>
                <c:pt idx="113">
                  <c:v>0.00201207243460765</c:v>
                </c:pt>
                <c:pt idx="114">
                  <c:v>0.00200400801603206</c:v>
                </c:pt>
                <c:pt idx="115">
                  <c:v>0.00199600798403194</c:v>
                </c:pt>
                <c:pt idx="116">
                  <c:v>0.00198807157057654</c:v>
                </c:pt>
                <c:pt idx="117">
                  <c:v>0.00198019801980198</c:v>
                </c:pt>
                <c:pt idx="118">
                  <c:v>0.0019723865877712</c:v>
                </c:pt>
                <c:pt idx="119">
                  <c:v>0.00196463654223968</c:v>
                </c:pt>
                <c:pt idx="120">
                  <c:v>0.00195694716242661</c:v>
                </c:pt>
                <c:pt idx="121">
                  <c:v>0.00194931773879142</c:v>
                </c:pt>
                <c:pt idx="122">
                  <c:v>0.00194174757281553</c:v>
                </c:pt>
                <c:pt idx="123">
                  <c:v>0.00193423597678917</c:v>
                </c:pt>
                <c:pt idx="124">
                  <c:v>0.00192678227360308</c:v>
                </c:pt>
                <c:pt idx="125">
                  <c:v>0.0019193857965451</c:v>
                </c:pt>
                <c:pt idx="126">
                  <c:v>0.00191204588910134</c:v>
                </c:pt>
                <c:pt idx="127">
                  <c:v>0.0019047619047619</c:v>
                </c:pt>
                <c:pt idx="128">
                  <c:v>0.00189753320683112</c:v>
                </c:pt>
                <c:pt idx="129">
                  <c:v>0.00189035916824197</c:v>
                </c:pt>
                <c:pt idx="130">
                  <c:v>0.00188323917137476</c:v>
                </c:pt>
                <c:pt idx="131">
                  <c:v>0.00187617260787992</c:v>
                </c:pt>
                <c:pt idx="132">
                  <c:v>0.00186915887850467</c:v>
                </c:pt>
                <c:pt idx="133">
                  <c:v>0.00186219739292365</c:v>
                </c:pt>
                <c:pt idx="134">
                  <c:v>0.00185528756957328</c:v>
                </c:pt>
                <c:pt idx="135">
                  <c:v>0.00184842883548983</c:v>
                </c:pt>
                <c:pt idx="136">
                  <c:v>0.00184162062615101</c:v>
                </c:pt>
                <c:pt idx="137">
                  <c:v>0.0018348623853211</c:v>
                </c:pt>
                <c:pt idx="138">
                  <c:v>0.00182815356489945</c:v>
                </c:pt>
                <c:pt idx="139">
                  <c:v>0.00182149362477231</c:v>
                </c:pt>
                <c:pt idx="140">
                  <c:v>0.00181488203266788</c:v>
                </c:pt>
                <c:pt idx="141">
                  <c:v>0.00180831826401447</c:v>
                </c:pt>
                <c:pt idx="142">
                  <c:v>0.0018018018018018</c:v>
                </c:pt>
                <c:pt idx="143">
                  <c:v>0.00179533213644524</c:v>
                </c:pt>
                <c:pt idx="144">
                  <c:v>0.00178890876565295</c:v>
                </c:pt>
                <c:pt idx="145">
                  <c:v>0.0017825311942959</c:v>
                </c:pt>
                <c:pt idx="146">
                  <c:v>0.00177619893428064</c:v>
                </c:pt>
                <c:pt idx="147">
                  <c:v>0.00176991150442478</c:v>
                </c:pt>
                <c:pt idx="148">
                  <c:v>0.0017636684303351</c:v>
                </c:pt>
                <c:pt idx="149">
                  <c:v>0.00175746924428822</c:v>
                </c:pt>
                <c:pt idx="150">
                  <c:v>0.00175131348511383</c:v>
                </c:pt>
                <c:pt idx="151">
                  <c:v>0.00174520069808028</c:v>
                </c:pt>
                <c:pt idx="152">
                  <c:v>0.00173913043478261</c:v>
                </c:pt>
                <c:pt idx="153">
                  <c:v>0.00173310225303293</c:v>
                </c:pt>
                <c:pt idx="154">
                  <c:v>0.00172711571675302</c:v>
                </c:pt>
                <c:pt idx="155">
                  <c:v>0.00172117039586919</c:v>
                </c:pt>
                <c:pt idx="156">
                  <c:v>0.00171526586620926</c:v>
                </c:pt>
                <c:pt idx="157">
                  <c:v>0.00170940170940171</c:v>
                </c:pt>
                <c:pt idx="158">
                  <c:v>0.00170357751277683</c:v>
                </c:pt>
                <c:pt idx="159">
                  <c:v>0.00169779286926995</c:v>
                </c:pt>
                <c:pt idx="160">
                  <c:v>0.00169204737732656</c:v>
                </c:pt>
                <c:pt idx="161">
                  <c:v>0.00168634064080944</c:v>
                </c:pt>
                <c:pt idx="162">
                  <c:v>0.00168067226890756</c:v>
                </c:pt>
                <c:pt idx="163">
                  <c:v>0.0016750418760469</c:v>
                </c:pt>
                <c:pt idx="164">
                  <c:v>0.001669449081803</c:v>
                </c:pt>
                <c:pt idx="165">
                  <c:v>0.00166389351081531</c:v>
                </c:pt>
                <c:pt idx="166">
                  <c:v>0.00165837479270315</c:v>
                </c:pt>
                <c:pt idx="167">
                  <c:v>0.00165289256198347</c:v>
                </c:pt>
                <c:pt idx="168">
                  <c:v>0.00164744645799011</c:v>
                </c:pt>
                <c:pt idx="169">
                  <c:v>0.00164203612479475</c:v>
                </c:pt>
                <c:pt idx="170">
                  <c:v>0.0016366612111293</c:v>
                </c:pt>
                <c:pt idx="171">
                  <c:v>0.00163132137030995</c:v>
                </c:pt>
                <c:pt idx="172">
                  <c:v>0.0016260162601626</c:v>
                </c:pt>
                <c:pt idx="173">
                  <c:v>0.00162074554294976</c:v>
                </c:pt>
                <c:pt idx="174">
                  <c:v>0.00161550888529887</c:v>
                </c:pt>
                <c:pt idx="175">
                  <c:v>0.00161030595813204</c:v>
                </c:pt>
                <c:pt idx="176">
                  <c:v>0.00160513643659711</c:v>
                </c:pt>
                <c:pt idx="177">
                  <c:v>0.0016</c:v>
                </c:pt>
                <c:pt idx="178">
                  <c:v>0.00159489633173844</c:v>
                </c:pt>
                <c:pt idx="179">
                  <c:v>0.00158982511923688</c:v>
                </c:pt>
                <c:pt idx="180">
                  <c:v>0.00158478605388273</c:v>
                </c:pt>
                <c:pt idx="181">
                  <c:v>0.00157977883096366</c:v>
                </c:pt>
                <c:pt idx="182">
                  <c:v>0.0015748031496063</c:v>
                </c:pt>
                <c:pt idx="183">
                  <c:v>0.00156985871271586</c:v>
                </c:pt>
                <c:pt idx="184">
                  <c:v>0.00156494522691706</c:v>
                </c:pt>
                <c:pt idx="185">
                  <c:v>0.0015600624024961</c:v>
                </c:pt>
                <c:pt idx="186">
                  <c:v>0.0015552099533437</c:v>
                </c:pt>
                <c:pt idx="187">
                  <c:v>0.00155038759689922</c:v>
                </c:pt>
                <c:pt idx="188">
                  <c:v>0.00154559505409583</c:v>
                </c:pt>
                <c:pt idx="189">
                  <c:v>0.00154083204930663</c:v>
                </c:pt>
                <c:pt idx="190">
                  <c:v>0.00153609831029186</c:v>
                </c:pt>
                <c:pt idx="191">
                  <c:v>0.00153139356814701</c:v>
                </c:pt>
                <c:pt idx="192">
                  <c:v>0.00152671755725191</c:v>
                </c:pt>
                <c:pt idx="193">
                  <c:v>0.0015220700152207</c:v>
                </c:pt>
                <c:pt idx="194">
                  <c:v>0.00151745068285281</c:v>
                </c:pt>
                <c:pt idx="195">
                  <c:v>0.00151285930408472</c:v>
                </c:pt>
                <c:pt idx="196">
                  <c:v>0.00150829562594268</c:v>
                </c:pt>
                <c:pt idx="197">
                  <c:v>0.00150375939849624</c:v>
                </c:pt>
                <c:pt idx="198">
                  <c:v>0.00149925037481259</c:v>
                </c:pt>
                <c:pt idx="199">
                  <c:v>0.00149476831091181</c:v>
                </c:pt>
                <c:pt idx="200">
                  <c:v>0.0014903129657228</c:v>
                </c:pt>
                <c:pt idx="201">
                  <c:v>0.00148588410104012</c:v>
                </c:pt>
                <c:pt idx="202">
                  <c:v>0.00148148148148148</c:v>
                </c:pt>
                <c:pt idx="203">
                  <c:v>0.00147710487444609</c:v>
                </c:pt>
                <c:pt idx="204">
                  <c:v>0.00147275405007364</c:v>
                </c:pt>
                <c:pt idx="205">
                  <c:v>0.00146842878120411</c:v>
                </c:pt>
                <c:pt idx="206">
                  <c:v>0.00146412884333821</c:v>
                </c:pt>
                <c:pt idx="207">
                  <c:v>0.00145985401459854</c:v>
                </c:pt>
                <c:pt idx="208">
                  <c:v>0.00145560407569141</c:v>
                </c:pt>
                <c:pt idx="209">
                  <c:v>0.00145137880986938</c:v>
                </c:pt>
                <c:pt idx="210">
                  <c:v>0.00144717800289436</c:v>
                </c:pt>
                <c:pt idx="211">
                  <c:v>0.00144300144300144</c:v>
                </c:pt>
                <c:pt idx="212">
                  <c:v>0.00143884892086331</c:v>
                </c:pt>
                <c:pt idx="213">
                  <c:v>0.00143472022955524</c:v>
                </c:pt>
                <c:pt idx="214">
                  <c:v>0.00143061516452074</c:v>
                </c:pt>
                <c:pt idx="215">
                  <c:v>0.0014265335235378</c:v>
                </c:pt>
                <c:pt idx="216">
                  <c:v>0.00142247510668563</c:v>
                </c:pt>
                <c:pt idx="217">
                  <c:v>0.00141843971631206</c:v>
                </c:pt>
                <c:pt idx="218">
                  <c:v>0.00141442715700141</c:v>
                </c:pt>
                <c:pt idx="219">
                  <c:v>0.00141043723554302</c:v>
                </c:pt>
                <c:pt idx="220">
                  <c:v>0.00140646976090014</c:v>
                </c:pt>
                <c:pt idx="221">
                  <c:v>0.00140252454417952</c:v>
                </c:pt>
                <c:pt idx="222">
                  <c:v>0.0013986013986014</c:v>
                </c:pt>
                <c:pt idx="223">
                  <c:v>0.00139470013947001</c:v>
                </c:pt>
                <c:pt idx="224">
                  <c:v>0.00139082058414464</c:v>
                </c:pt>
                <c:pt idx="225">
                  <c:v>0.0013869625520111</c:v>
                </c:pt>
                <c:pt idx="226">
                  <c:v>0.00138312586445367</c:v>
                </c:pt>
                <c:pt idx="227">
                  <c:v>0.00137931034482759</c:v>
                </c:pt>
                <c:pt idx="228">
                  <c:v>0.00137551581843191</c:v>
                </c:pt>
                <c:pt idx="229">
                  <c:v>0.00137174211248285</c:v>
                </c:pt>
                <c:pt idx="230">
                  <c:v>0.00136798905608755</c:v>
                </c:pt>
                <c:pt idx="231">
                  <c:v>0.00136425648021828</c:v>
                </c:pt>
                <c:pt idx="232">
                  <c:v>0.00136054421768707</c:v>
                </c:pt>
                <c:pt idx="233">
                  <c:v>0.00135685210312076</c:v>
                </c:pt>
                <c:pt idx="234">
                  <c:v>0.0013531799729364</c:v>
                </c:pt>
                <c:pt idx="235">
                  <c:v>0.00134952766531714</c:v>
                </c:pt>
                <c:pt idx="236">
                  <c:v>0.00134589502018842</c:v>
                </c:pt>
                <c:pt idx="237">
                  <c:v>0.00134228187919463</c:v>
                </c:pt>
                <c:pt idx="238">
                  <c:v>0.00133868808567604</c:v>
                </c:pt>
                <c:pt idx="239">
                  <c:v>0.00133511348464619</c:v>
                </c:pt>
                <c:pt idx="240">
                  <c:v>0.00133155792276964</c:v>
                </c:pt>
                <c:pt idx="241">
                  <c:v>0.00132802124833997</c:v>
                </c:pt>
                <c:pt idx="242">
                  <c:v>0.00132450331125828</c:v>
                </c:pt>
                <c:pt idx="243">
                  <c:v>0.00132100396301189</c:v>
                </c:pt>
                <c:pt idx="244">
                  <c:v>0.00131752305665349</c:v>
                </c:pt>
                <c:pt idx="245">
                  <c:v>0.00131406044678055</c:v>
                </c:pt>
                <c:pt idx="246">
                  <c:v>0.00131061598951507</c:v>
                </c:pt>
                <c:pt idx="247">
                  <c:v>0.00130718954248366</c:v>
                </c:pt>
                <c:pt idx="248">
                  <c:v>0.00130378096479791</c:v>
                </c:pt>
                <c:pt idx="249">
                  <c:v>0.00130039011703511</c:v>
                </c:pt>
                <c:pt idx="250">
                  <c:v>0.0012970168612192</c:v>
                </c:pt>
                <c:pt idx="251">
                  <c:v>0.00129366106080207</c:v>
                </c:pt>
                <c:pt idx="252">
                  <c:v>0.00129032258064516</c:v>
                </c:pt>
                <c:pt idx="253">
                  <c:v>0.00128700128700129</c:v>
                </c:pt>
                <c:pt idx="254">
                  <c:v>0.00128369704749679</c:v>
                </c:pt>
                <c:pt idx="255">
                  <c:v>0.00128040973111396</c:v>
                </c:pt>
                <c:pt idx="256">
                  <c:v>0.00127713920817369</c:v>
                </c:pt>
                <c:pt idx="257">
                  <c:v>0.00127388535031847</c:v>
                </c:pt>
                <c:pt idx="258">
                  <c:v>0.00127064803049555</c:v>
                </c:pt>
                <c:pt idx="259">
                  <c:v>0.00126742712294043</c:v>
                </c:pt>
                <c:pt idx="260">
                  <c:v>0.00126422250316056</c:v>
                </c:pt>
                <c:pt idx="261">
                  <c:v>0.00126103404791929</c:v>
                </c:pt>
                <c:pt idx="262">
                  <c:v>0.00125786163522013</c:v>
                </c:pt>
                <c:pt idx="263">
                  <c:v>0.00125470514429109</c:v>
                </c:pt>
                <c:pt idx="264">
                  <c:v>0.00125156445556946</c:v>
                </c:pt>
                <c:pt idx="265">
                  <c:v>0.00124843945068664</c:v>
                </c:pt>
                <c:pt idx="266">
                  <c:v>0.0012453300124533</c:v>
                </c:pt>
              </c:numCache>
            </c:numRef>
          </c:xVal>
          <c:yVal>
            <c:numRef>
              <c:f>Sheet1!$K$12:$K$278</c:f>
              <c:numCache>
                <c:formatCode>0.000000</c:formatCode>
                <c:ptCount val="267"/>
                <c:pt idx="0">
                  <c:v>8.361373942483446</c:v>
                </c:pt>
                <c:pt idx="1">
                  <c:v>8.215381322827621</c:v>
                </c:pt>
                <c:pt idx="2">
                  <c:v>8.071353406142816</c:v>
                </c:pt>
                <c:pt idx="3">
                  <c:v>7.929248969398863</c:v>
                </c:pt>
                <c:pt idx="4">
                  <c:v>7.789027948531977</c:v>
                </c:pt>
                <c:pt idx="5">
                  <c:v>7.650651397802298</c:v>
                </c:pt>
                <c:pt idx="6">
                  <c:v>7.514081450854076</c:v>
                </c:pt>
                <c:pt idx="7">
                  <c:v>7.37928128339556</c:v>
                </c:pt>
                <c:pt idx="8">
                  <c:v>7.246215077420568</c:v>
                </c:pt>
                <c:pt idx="9">
                  <c:v>7.114847986897759</c:v>
                </c:pt>
                <c:pt idx="10">
                  <c:v>6.985146104857758</c:v>
                </c:pt>
                <c:pt idx="11">
                  <c:v>6.857076431812064</c:v>
                </c:pt>
                <c:pt idx="12">
                  <c:v>6.730606845441176</c:v>
                </c:pt>
                <c:pt idx="13">
                  <c:v>6.66796227919915</c:v>
                </c:pt>
                <c:pt idx="14">
                  <c:v>6.605706071492745</c:v>
                </c:pt>
                <c:pt idx="15">
                  <c:v>6.482343655833705</c:v>
                </c:pt>
                <c:pt idx="16">
                  <c:v>6.360489937603234</c:v>
                </c:pt>
                <c:pt idx="17">
                  <c:v>6.240116023416238</c:v>
                </c:pt>
                <c:pt idx="18">
                  <c:v>6.12119376256964</c:v>
                </c:pt>
                <c:pt idx="19">
                  <c:v>6.003695723206204</c:v>
                </c:pt>
                <c:pt idx="20">
                  <c:v>5.887595169392963</c:v>
                </c:pt>
                <c:pt idx="21">
                  <c:v>5.772866039073523</c:v>
                </c:pt>
                <c:pt idx="22">
                  <c:v>5.659482922855544</c:v>
                </c:pt>
                <c:pt idx="23">
                  <c:v>5.547421043596647</c:v>
                </c:pt>
                <c:pt idx="24">
                  <c:v>5.43665623675391</c:v>
                </c:pt>
                <c:pt idx="25">
                  <c:v>5.327164931463691</c:v>
                </c:pt>
                <c:pt idx="26">
                  <c:v>5.218924132320354</c:v>
                </c:pt>
                <c:pt idx="27">
                  <c:v>5.111911401823849</c:v>
                </c:pt>
                <c:pt idx="28">
                  <c:v>5.006104843467642</c:v>
                </c:pt>
                <c:pt idx="29">
                  <c:v>4.90148308543989</c:v>
                </c:pt>
                <c:pt idx="30">
                  <c:v>4.798025264911994</c:v>
                </c:pt>
                <c:pt idx="31">
                  <c:v>4.695711012889966</c:v>
                </c:pt>
                <c:pt idx="32">
                  <c:v>4.594520439605177</c:v>
                </c:pt>
                <c:pt idx="33">
                  <c:v>4.494434120422204</c:v>
                </c:pt>
                <c:pt idx="34">
                  <c:v>4.395433082242436</c:v>
                </c:pt>
                <c:pt idx="35">
                  <c:v>4.297498790383288</c:v>
                </c:pt>
                <c:pt idx="36">
                  <c:v>4.200613135913595</c:v>
                </c:pt>
                <c:pt idx="37">
                  <c:v>4.104758423426822</c:v>
                </c:pt>
                <c:pt idx="38">
                  <c:v>4.009917359234445</c:v>
                </c:pt>
                <c:pt idx="39">
                  <c:v>3.916073039962793</c:v>
                </c:pt>
                <c:pt idx="40">
                  <c:v>3.823208941537277</c:v>
                </c:pt>
                <c:pt idx="41">
                  <c:v>3.731308908538718</c:v>
                </c:pt>
                <c:pt idx="42">
                  <c:v>3.640357143917208</c:v>
                </c:pt>
                <c:pt idx="43">
                  <c:v>3.550338199049477</c:v>
                </c:pt>
                <c:pt idx="44">
                  <c:v>3.461236964126502</c:v>
                </c:pt>
                <c:pt idx="45">
                  <c:v>3.373038658858567</c:v>
                </c:pt>
                <c:pt idx="46">
                  <c:v>3.285728823485593</c:v>
                </c:pt>
                <c:pt idx="47">
                  <c:v>3.199293310081109</c:v>
                </c:pt>
                <c:pt idx="48">
                  <c:v>3.113718274138671</c:v>
                </c:pt>
                <c:pt idx="49">
                  <c:v>3.028990166430104</c:v>
                </c:pt>
                <c:pt idx="50">
                  <c:v>2.945095725125346</c:v>
                </c:pt>
                <c:pt idx="51">
                  <c:v>2.862021968164102</c:v>
                </c:pt>
                <c:pt idx="52">
                  <c:v>2.779756185869992</c:v>
                </c:pt>
                <c:pt idx="53">
                  <c:v>2.698285933798178</c:v>
                </c:pt>
                <c:pt idx="54">
                  <c:v>2.617599025807946</c:v>
                </c:pt>
                <c:pt idx="55">
                  <c:v>2.537683527351972</c:v>
                </c:pt>
                <c:pt idx="56">
                  <c:v>2.458527748974408</c:v>
                </c:pt>
                <c:pt idx="57">
                  <c:v>2.380120240010246</c:v>
                </c:pt>
                <c:pt idx="58">
                  <c:v>2.302449782478666</c:v>
                </c:pt>
                <c:pt idx="59">
                  <c:v>2.225505385163494</c:v>
                </c:pt>
                <c:pt idx="60">
                  <c:v>2.149276277874038</c:v>
                </c:pt>
                <c:pt idx="61">
                  <c:v>2.073751905879941</c:v>
                </c:pt>
                <c:pt idx="62">
                  <c:v>1.998921924513918</c:v>
                </c:pt>
                <c:pt idx="63">
                  <c:v>1.924776193936462</c:v>
                </c:pt>
                <c:pt idx="64">
                  <c:v>1.851304774056891</c:v>
                </c:pt>
                <c:pt idx="65">
                  <c:v>1.778497919605292</c:v>
                </c:pt>
                <c:pt idx="66">
                  <c:v>1.706346075350154</c:v>
                </c:pt>
                <c:pt idx="67">
                  <c:v>1.63483987145666</c:v>
                </c:pt>
                <c:pt idx="68">
                  <c:v>1.563970118980865</c:v>
                </c:pt>
                <c:pt idx="69">
                  <c:v>1.493727805495084</c:v>
                </c:pt>
                <c:pt idx="70">
                  <c:v>1.424104090840087</c:v>
                </c:pt>
                <c:pt idx="71">
                  <c:v>1.355090302999801</c:v>
                </c:pt>
                <c:pt idx="72">
                  <c:v>1.286677934094405</c:v>
                </c:pt>
                <c:pt idx="73">
                  <c:v>1.218858636487883</c:v>
                </c:pt>
                <c:pt idx="74">
                  <c:v>1.151624219006226</c:v>
                </c:pt>
                <c:pt idx="75">
                  <c:v>1.0849666432626</c:v>
                </c:pt>
                <c:pt idx="76">
                  <c:v>1.018878020086001</c:v>
                </c:pt>
                <c:pt idx="77">
                  <c:v>0.953350606049963</c:v>
                </c:pt>
                <c:pt idx="78">
                  <c:v>0.888376800098084</c:v>
                </c:pt>
                <c:pt idx="79">
                  <c:v>0.823949140263228</c:v>
                </c:pt>
                <c:pt idx="80">
                  <c:v>0.760060300477354</c:v>
                </c:pt>
                <c:pt idx="81">
                  <c:v>0.696703087469093</c:v>
                </c:pt>
                <c:pt idx="82">
                  <c:v>0.633870437746218</c:v>
                </c:pt>
                <c:pt idx="83">
                  <c:v>0.571555414660358</c:v>
                </c:pt>
                <c:pt idx="84">
                  <c:v>0.509751205551295</c:v>
                </c:pt>
                <c:pt idx="85">
                  <c:v>0.448451118968378</c:v>
                </c:pt>
                <c:pt idx="86">
                  <c:v>0.387648581966592</c:v>
                </c:pt>
                <c:pt idx="87">
                  <c:v>0.327337137474969</c:v>
                </c:pt>
                <c:pt idx="88">
                  <c:v>0.267510441735082</c:v>
                </c:pt>
                <c:pt idx="89">
                  <c:v>0.208162261807456</c:v>
                </c:pt>
                <c:pt idx="90">
                  <c:v>0.149286473143782</c:v>
                </c:pt>
                <c:pt idx="91">
                  <c:v>0.0908770572229397</c:v>
                </c:pt>
                <c:pt idx="92">
                  <c:v>0.0329280992488442</c:v>
                </c:pt>
                <c:pt idx="93">
                  <c:v>-0.0245662140917402</c:v>
                </c:pt>
                <c:pt idx="94">
                  <c:v>-0.0816115968132445</c:v>
                </c:pt>
                <c:pt idx="95">
                  <c:v>-0.138213665758955</c:v>
                </c:pt>
                <c:pt idx="96">
                  <c:v>-0.194377942673993</c:v>
                </c:pt>
                <c:pt idx="97">
                  <c:v>-0.250109856225234</c:v>
                </c:pt>
                <c:pt idx="98">
                  <c:v>-0.305414743969749</c:v>
                </c:pt>
                <c:pt idx="99">
                  <c:v>-0.360297854273318</c:v>
                </c:pt>
                <c:pt idx="100">
                  <c:v>-0.414764348180451</c:v>
                </c:pt>
                <c:pt idx="101">
                  <c:v>-0.468819301237391</c:v>
                </c:pt>
                <c:pt idx="102">
                  <c:v>-0.522467705269437</c:v>
                </c:pt>
                <c:pt idx="103">
                  <c:v>-0.575714470113933</c:v>
                </c:pt>
                <c:pt idx="104">
                  <c:v>-0.628564425310222</c:v>
                </c:pt>
                <c:pt idx="105">
                  <c:v>-0.681022321747785</c:v>
                </c:pt>
                <c:pt idx="106">
                  <c:v>-0.733092833273803</c:v>
                </c:pt>
                <c:pt idx="107">
                  <c:v>-0.784780558261273</c:v>
                </c:pt>
                <c:pt idx="108">
                  <c:v>-0.836090021138826</c:v>
                </c:pt>
                <c:pt idx="109">
                  <c:v>-0.887025673883328</c:v>
                </c:pt>
                <c:pt idx="110">
                  <c:v>-0.937591897476314</c:v>
                </c:pt>
                <c:pt idx="111">
                  <c:v>-0.987793003325302</c:v>
                </c:pt>
                <c:pt idx="112">
                  <c:v>-1.037633234650932</c:v>
                </c:pt>
                <c:pt idx="113">
                  <c:v>-1.087116767840919</c:v>
                </c:pt>
                <c:pt idx="114">
                  <c:v>-1.136247713771738</c:v>
                </c:pt>
                <c:pt idx="115">
                  <c:v>-1.185030119098921</c:v>
                </c:pt>
                <c:pt idx="116">
                  <c:v>-1.233467967516863</c:v>
                </c:pt>
                <c:pt idx="117">
                  <c:v>-1.281565180988954</c:v>
                </c:pt>
                <c:pt idx="118">
                  <c:v>-1.329325620948848</c:v>
                </c:pt>
                <c:pt idx="119">
                  <c:v>-1.376753089473687</c:v>
                </c:pt>
                <c:pt idx="120">
                  <c:v>-1.423851330430001</c:v>
                </c:pt>
                <c:pt idx="121">
                  <c:v>-1.470624030593071</c:v>
                </c:pt>
                <c:pt idx="122">
                  <c:v>-1.517074820740431</c:v>
                </c:pt>
                <c:pt idx="123">
                  <c:v>-1.563207276720232</c:v>
                </c:pt>
                <c:pt idx="124">
                  <c:v>-1.609024920495118</c:v>
                </c:pt>
                <c:pt idx="125">
                  <c:v>-1.654531221162305</c:v>
                </c:pt>
                <c:pt idx="126">
                  <c:v>-1.699729595950446</c:v>
                </c:pt>
                <c:pt idx="127">
                  <c:v>-1.74462341119394</c:v>
                </c:pt>
                <c:pt idx="128">
                  <c:v>-1.78921598328526</c:v>
                </c:pt>
                <c:pt idx="129">
                  <c:v>-1.833510579605867</c:v>
                </c:pt>
                <c:pt idx="130">
                  <c:v>-1.877510419436314</c:v>
                </c:pt>
                <c:pt idx="131">
                  <c:v>-1.92121867484602</c:v>
                </c:pt>
                <c:pt idx="132">
                  <c:v>-1.964638471563303</c:v>
                </c:pt>
                <c:pt idx="133">
                  <c:v>-2.007772889826136</c:v>
                </c:pt>
                <c:pt idx="134">
                  <c:v>-2.050624965214156</c:v>
                </c:pt>
                <c:pt idx="135">
                  <c:v>-2.093197689462395</c:v>
                </c:pt>
                <c:pt idx="136">
                  <c:v>-2.135494011257189</c:v>
                </c:pt>
                <c:pt idx="137">
                  <c:v>-2.177516837014749</c:v>
                </c:pt>
                <c:pt idx="138">
                  <c:v>-2.219269031642802</c:v>
                </c:pt>
                <c:pt idx="139">
                  <c:v>-2.26075341928575</c:v>
                </c:pt>
                <c:pt idx="140">
                  <c:v>-2.301972784053773</c:v>
                </c:pt>
                <c:pt idx="141">
                  <c:v>-2.342929870736245</c:v>
                </c:pt>
                <c:pt idx="142">
                  <c:v>-2.383627385499883</c:v>
                </c:pt>
                <c:pt idx="143">
                  <c:v>-2.42406799657202</c:v>
                </c:pt>
                <c:pt idx="144">
                  <c:v>-2.464254334909318</c:v>
                </c:pt>
                <c:pt idx="145">
                  <c:v>-2.50418899485237</c:v>
                </c:pt>
                <c:pt idx="146">
                  <c:v>-2.543874534766441</c:v>
                </c:pt>
                <c:pt idx="147">
                  <c:v>-2.583313477668762</c:v>
                </c:pt>
                <c:pt idx="148">
                  <c:v>-2.622508311842683</c:v>
                </c:pt>
                <c:pt idx="149">
                  <c:v>-2.661461491438983</c:v>
                </c:pt>
                <c:pt idx="150">
                  <c:v>-2.700175437064698</c:v>
                </c:pt>
                <c:pt idx="151">
                  <c:v>-2.738652536359722</c:v>
                </c:pt>
                <c:pt idx="152">
                  <c:v>-2.776895144561508</c:v>
                </c:pt>
                <c:pt idx="153">
                  <c:v>-2.814905585058133</c:v>
                </c:pt>
                <c:pt idx="154">
                  <c:v>-2.852686149930035</c:v>
                </c:pt>
                <c:pt idx="155">
                  <c:v>-2.890239100480664</c:v>
                </c:pt>
                <c:pt idx="156">
                  <c:v>-2.927566667756323</c:v>
                </c:pt>
                <c:pt idx="157">
                  <c:v>-2.964671053055463</c:v>
                </c:pt>
                <c:pt idx="158">
                  <c:v>-3.001554428427657</c:v>
                </c:pt>
                <c:pt idx="159">
                  <c:v>-3.03821893716255</c:v>
                </c:pt>
                <c:pt idx="160">
                  <c:v>-3.07466669426894</c:v>
                </c:pt>
                <c:pt idx="161">
                  <c:v>-3.110899786944301</c:v>
                </c:pt>
                <c:pt idx="162">
                  <c:v>-3.146920275034916</c:v>
                </c:pt>
                <c:pt idx="163">
                  <c:v>-3.182730191486868</c:v>
                </c:pt>
                <c:pt idx="164">
                  <c:v>-3.218331542788088</c:v>
                </c:pt>
                <c:pt idx="165">
                  <c:v>-3.253726309401674</c:v>
                </c:pt>
                <c:pt idx="166">
                  <c:v>-3.288916446190673</c:v>
                </c:pt>
                <c:pt idx="167">
                  <c:v>-3.323903882834532</c:v>
                </c:pt>
                <c:pt idx="168">
                  <c:v>-3.3586905242374</c:v>
                </c:pt>
                <c:pt idx="169">
                  <c:v>-3.393278250928479</c:v>
                </c:pt>
                <c:pt idx="170">
                  <c:v>-3.427668919454588</c:v>
                </c:pt>
                <c:pt idx="171">
                  <c:v>-3.461864362765131</c:v>
                </c:pt>
                <c:pt idx="172">
                  <c:v>-3.495866390589634</c:v>
                </c:pt>
                <c:pt idx="173">
                  <c:v>-3.529676789808009</c:v>
                </c:pt>
                <c:pt idx="174">
                  <c:v>-3.563297324813743</c:v>
                </c:pt>
                <c:pt idx="175">
                  <c:v>-3.59672973787012</c:v>
                </c:pt>
                <c:pt idx="176">
                  <c:v>-3.629975749459666</c:v>
                </c:pt>
                <c:pt idx="177">
                  <c:v>-3.663037058626968</c:v>
                </c:pt>
                <c:pt idx="178">
                  <c:v>-3.695915343314986</c:v>
                </c:pt>
                <c:pt idx="179">
                  <c:v>-3.72861226069504</c:v>
                </c:pt>
                <c:pt idx="180">
                  <c:v>-3.761129447490575</c:v>
                </c:pt>
                <c:pt idx="181">
                  <c:v>-3.793468520294864</c:v>
                </c:pt>
                <c:pt idx="182">
                  <c:v>-3.825631075882773</c:v>
                </c:pt>
                <c:pt idx="183">
                  <c:v>-3.857618691516722</c:v>
                </c:pt>
                <c:pt idx="184">
                  <c:v>-3.889432925246961</c:v>
                </c:pt>
                <c:pt idx="185">
                  <c:v>-3.921075316206286</c:v>
                </c:pt>
                <c:pt idx="186">
                  <c:v>-3.952547384899324</c:v>
                </c:pt>
                <c:pt idx="187">
                  <c:v>-3.983850633486488</c:v>
                </c:pt>
                <c:pt idx="188">
                  <c:v>-4.014986546062739</c:v>
                </c:pt>
                <c:pt idx="189">
                  <c:v>-4.045956588931237</c:v>
                </c:pt>
                <c:pt idx="190">
                  <c:v>-4.076762210872012</c:v>
                </c:pt>
                <c:pt idx="191">
                  <c:v>-4.107404843405764</c:v>
                </c:pt>
                <c:pt idx="192">
                  <c:v>-4.137885901052862</c:v>
                </c:pt>
                <c:pt idx="193">
                  <c:v>-4.168206781587698</c:v>
                </c:pt>
                <c:pt idx="194">
                  <c:v>-4.198368866288434</c:v>
                </c:pt>
                <c:pt idx="195">
                  <c:v>-4.22837352018229</c:v>
                </c:pt>
                <c:pt idx="196">
                  <c:v>-4.258222092286421</c:v>
                </c:pt>
                <c:pt idx="197">
                  <c:v>-4.287915915844534</c:v>
                </c:pt>
                <c:pt idx="198">
                  <c:v>-4.317456308559255</c:v>
                </c:pt>
                <c:pt idx="199">
                  <c:v>-4.346844572820401</c:v>
                </c:pt>
                <c:pt idx="200">
                  <c:v>-4.37608199592922</c:v>
                </c:pt>
                <c:pt idx="201">
                  <c:v>-4.405169850318683</c:v>
                </c:pt>
                <c:pt idx="202">
                  <c:v>-4.434109393769874</c:v>
                </c:pt>
                <c:pt idx="203">
                  <c:v>-4.462901869624631</c:v>
                </c:pt>
                <c:pt idx="204">
                  <c:v>-4.491548506994452</c:v>
                </c:pt>
                <c:pt idx="205">
                  <c:v>-4.520050520965766</c:v>
                </c:pt>
                <c:pt idx="206">
                  <c:v>-4.548409112801643</c:v>
                </c:pt>
                <c:pt idx="207">
                  <c:v>-4.576625470140017</c:v>
                </c:pt>
                <c:pt idx="208">
                  <c:v>-4.604700767188478</c:v>
                </c:pt>
                <c:pt idx="209">
                  <c:v>-4.632636164915715</c:v>
                </c:pt>
                <c:pt idx="210">
                  <c:v>-4.66043281123969</c:v>
                </c:pt>
                <c:pt idx="211">
                  <c:v>-4.688091841212572</c:v>
                </c:pt>
                <c:pt idx="212">
                  <c:v>-4.715614377202526</c:v>
                </c:pt>
                <c:pt idx="213">
                  <c:v>-4.743001529072417</c:v>
                </c:pt>
                <c:pt idx="214">
                  <c:v>-4.770254394355466</c:v>
                </c:pt>
                <c:pt idx="215">
                  <c:v>-4.797374058427956</c:v>
                </c:pt>
                <c:pt idx="216">
                  <c:v>-4.824361594679013</c:v>
                </c:pt>
                <c:pt idx="217">
                  <c:v>-4.85121806467754</c:v>
                </c:pt>
                <c:pt idx="218">
                  <c:v>-4.877944518336344</c:v>
                </c:pt>
                <c:pt idx="219">
                  <c:v>-4.904541994073527</c:v>
                </c:pt>
                <c:pt idx="220">
                  <c:v>-4.931011518971194</c:v>
                </c:pt>
                <c:pt idx="221">
                  <c:v>-4.957354108931502</c:v>
                </c:pt>
                <c:pt idx="222">
                  <c:v>-4.983570768830142</c:v>
                </c:pt>
                <c:pt idx="223">
                  <c:v>-5.009662492667275</c:v>
                </c:pt>
                <c:pt idx="224">
                  <c:v>-5.035630263715989</c:v>
                </c:pt>
                <c:pt idx="225">
                  <c:v>-5.061475054668296</c:v>
                </c:pt>
                <c:pt idx="226">
                  <c:v>-5.087197827778771</c:v>
                </c:pt>
                <c:pt idx="227">
                  <c:v>-5.112799535005812</c:v>
                </c:pt>
                <c:pt idx="228">
                  <c:v>-5.138281118150604</c:v>
                </c:pt>
                <c:pt idx="229">
                  <c:v>-5.163643508993844</c:v>
                </c:pt>
                <c:pt idx="230">
                  <c:v>-5.188887629430229</c:v>
                </c:pt>
                <c:pt idx="231">
                  <c:v>-5.214014391600779</c:v>
                </c:pt>
                <c:pt idx="232">
                  <c:v>-5.239024698023026</c:v>
                </c:pt>
                <c:pt idx="233">
                  <c:v>-5.263919441719114</c:v>
                </c:pt>
                <c:pt idx="234">
                  <c:v>-5.288699506341833</c:v>
                </c:pt>
                <c:pt idx="235">
                  <c:v>-5.313365766298662</c:v>
                </c:pt>
                <c:pt idx="236">
                  <c:v>-5.337919086873812</c:v>
                </c:pt>
                <c:pt idx="237">
                  <c:v>-5.362360324348335</c:v>
                </c:pt>
                <c:pt idx="238">
                  <c:v>-5.386690326118341</c:v>
                </c:pt>
                <c:pt idx="239">
                  <c:v>-5.410909930811323</c:v>
                </c:pt>
                <c:pt idx="240">
                  <c:v>-5.435019968400672</c:v>
                </c:pt>
                <c:pt idx="241">
                  <c:v>-5.459021260318374</c:v>
                </c:pt>
                <c:pt idx="242">
                  <c:v>-5.482914619565944</c:v>
                </c:pt>
                <c:pt idx="243">
                  <c:v>-5.506700850823628</c:v>
                </c:pt>
                <c:pt idx="244">
                  <c:v>-5.530380750557898</c:v>
                </c:pt>
                <c:pt idx="245">
                  <c:v>-5.553955107127276</c:v>
                </c:pt>
                <c:pt idx="246">
                  <c:v>-5.577424700886509</c:v>
                </c:pt>
                <c:pt idx="247">
                  <c:v>-5.600790304289153</c:v>
                </c:pt>
                <c:pt idx="248">
                  <c:v>-5.624052681988534</c:v>
                </c:pt>
                <c:pt idx="249">
                  <c:v>-5.647212590937206</c:v>
                </c:pt>
                <c:pt idx="250">
                  <c:v>-5.670270780484833</c:v>
                </c:pt>
                <c:pt idx="251">
                  <c:v>-5.69322799247461</c:v>
                </c:pt>
                <c:pt idx="252">
                  <c:v>-5.716084961338177</c:v>
                </c:pt>
                <c:pt idx="253">
                  <c:v>-5.738842414189125</c:v>
                </c:pt>
                <c:pt idx="254">
                  <c:v>-5.761501070915044</c:v>
                </c:pt>
                <c:pt idx="255">
                  <c:v>-5.7840616442682</c:v>
                </c:pt>
                <c:pt idx="256">
                  <c:v>-5.806524839954836</c:v>
                </c:pt>
                <c:pt idx="257">
                  <c:v>-5.828891356723118</c:v>
                </c:pt>
                <c:pt idx="258">
                  <c:v>-5.851161886449772</c:v>
                </c:pt>
                <c:pt idx="259">
                  <c:v>-5.87333711422541</c:v>
                </c:pt>
                <c:pt idx="260">
                  <c:v>-5.895417718438585</c:v>
                </c:pt>
                <c:pt idx="261">
                  <c:v>-5.917404370858589</c:v>
                </c:pt>
                <c:pt idx="262">
                  <c:v>-5.939297736717022</c:v>
                </c:pt>
                <c:pt idx="263">
                  <c:v>-5.961098474788148</c:v>
                </c:pt>
                <c:pt idx="264">
                  <c:v>-5.982807237468053</c:v>
                </c:pt>
                <c:pt idx="265">
                  <c:v>-6.004424670852655</c:v>
                </c:pt>
                <c:pt idx="266">
                  <c:v>-6.025951414814538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276088"/>
        <c:axId val="2071282280"/>
      </c:scatterChart>
      <c:valAx>
        <c:axId val="2071276088"/>
        <c:scaling>
          <c:orientation val="minMax"/>
          <c:min val="0.00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1/T (1/K)</a:t>
                </a:r>
              </a:p>
            </c:rich>
          </c:tx>
          <c:layout/>
          <c:overlay val="0"/>
        </c:title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1282280"/>
        <c:crosses val="autoZero"/>
        <c:crossBetween val="midCat"/>
      </c:valAx>
      <c:valAx>
        <c:axId val="2071282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ln(Keq)</a:t>
                </a:r>
              </a:p>
            </c:rich>
          </c:tx>
          <c:layout/>
          <c:overlay val="0"/>
        </c:title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1276088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1904761904762"/>
          <c:y val="0.246154088431254"/>
          <c:w val="0.299047619047619"/>
          <c:h val="0.153846396123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of K's with and without ∆Cp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"/>
          <c:y val="0.0934195033313143"/>
          <c:w val="0.809523659542557"/>
          <c:h val="0.75077044215626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Sheet1!$H$11</c:f>
              <c:strCache>
                <c:ptCount val="1"/>
                <c:pt idx="0">
                  <c:v>Ratio of K's</c:v>
                </c:pt>
              </c:strCache>
            </c:strRef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Sheet1!$M$12:$M$278</c:f>
              <c:numCache>
                <c:formatCode>General</c:formatCode>
                <c:ptCount val="267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25.0</c:v>
                </c:pt>
                <c:pt idx="14">
                  <c:v>26.0</c:v>
                </c:pt>
                <c:pt idx="15">
                  <c:v>28.0</c:v>
                </c:pt>
                <c:pt idx="16">
                  <c:v>30.0</c:v>
                </c:pt>
                <c:pt idx="17">
                  <c:v>32.0</c:v>
                </c:pt>
                <c:pt idx="18">
                  <c:v>34.0</c:v>
                </c:pt>
                <c:pt idx="19">
                  <c:v>36.0</c:v>
                </c:pt>
                <c:pt idx="20">
                  <c:v>38.0</c:v>
                </c:pt>
                <c:pt idx="21">
                  <c:v>40.0</c:v>
                </c:pt>
                <c:pt idx="22">
                  <c:v>42.0</c:v>
                </c:pt>
                <c:pt idx="23">
                  <c:v>44.0</c:v>
                </c:pt>
                <c:pt idx="24">
                  <c:v>46.0</c:v>
                </c:pt>
                <c:pt idx="25">
                  <c:v>48.0</c:v>
                </c:pt>
                <c:pt idx="26">
                  <c:v>50.0</c:v>
                </c:pt>
                <c:pt idx="27">
                  <c:v>52.0</c:v>
                </c:pt>
                <c:pt idx="28">
                  <c:v>54.0</c:v>
                </c:pt>
                <c:pt idx="29">
                  <c:v>56.0</c:v>
                </c:pt>
                <c:pt idx="30">
                  <c:v>58.0</c:v>
                </c:pt>
                <c:pt idx="31">
                  <c:v>60.0</c:v>
                </c:pt>
                <c:pt idx="32">
                  <c:v>62.0</c:v>
                </c:pt>
                <c:pt idx="33">
                  <c:v>64.0</c:v>
                </c:pt>
                <c:pt idx="34">
                  <c:v>66.0</c:v>
                </c:pt>
                <c:pt idx="35">
                  <c:v>68.0</c:v>
                </c:pt>
                <c:pt idx="36">
                  <c:v>70.0</c:v>
                </c:pt>
                <c:pt idx="37">
                  <c:v>72.0</c:v>
                </c:pt>
                <c:pt idx="38">
                  <c:v>74.0</c:v>
                </c:pt>
                <c:pt idx="39">
                  <c:v>76.0</c:v>
                </c:pt>
                <c:pt idx="40">
                  <c:v>78.0</c:v>
                </c:pt>
                <c:pt idx="41">
                  <c:v>80.0</c:v>
                </c:pt>
                <c:pt idx="42">
                  <c:v>82.0</c:v>
                </c:pt>
                <c:pt idx="43">
                  <c:v>84.0</c:v>
                </c:pt>
                <c:pt idx="44">
                  <c:v>86.0</c:v>
                </c:pt>
                <c:pt idx="45">
                  <c:v>88.0</c:v>
                </c:pt>
                <c:pt idx="46">
                  <c:v>90.0</c:v>
                </c:pt>
                <c:pt idx="47">
                  <c:v>92.0</c:v>
                </c:pt>
                <c:pt idx="48">
                  <c:v>94.0</c:v>
                </c:pt>
                <c:pt idx="49">
                  <c:v>96.0</c:v>
                </c:pt>
                <c:pt idx="50">
                  <c:v>98.0</c:v>
                </c:pt>
                <c:pt idx="51">
                  <c:v>100.0</c:v>
                </c:pt>
                <c:pt idx="52">
                  <c:v>102.0</c:v>
                </c:pt>
                <c:pt idx="53">
                  <c:v>104.0</c:v>
                </c:pt>
                <c:pt idx="54">
                  <c:v>106.0</c:v>
                </c:pt>
                <c:pt idx="55">
                  <c:v>108.0</c:v>
                </c:pt>
                <c:pt idx="56">
                  <c:v>110.0</c:v>
                </c:pt>
                <c:pt idx="57">
                  <c:v>112.0</c:v>
                </c:pt>
                <c:pt idx="58">
                  <c:v>114.0</c:v>
                </c:pt>
                <c:pt idx="59">
                  <c:v>116.0</c:v>
                </c:pt>
                <c:pt idx="60">
                  <c:v>118.0</c:v>
                </c:pt>
                <c:pt idx="61">
                  <c:v>120.0</c:v>
                </c:pt>
                <c:pt idx="62">
                  <c:v>122.0</c:v>
                </c:pt>
                <c:pt idx="63">
                  <c:v>124.0</c:v>
                </c:pt>
                <c:pt idx="64">
                  <c:v>126.0</c:v>
                </c:pt>
                <c:pt idx="65">
                  <c:v>128.0</c:v>
                </c:pt>
                <c:pt idx="66">
                  <c:v>130.0</c:v>
                </c:pt>
                <c:pt idx="67">
                  <c:v>132.0</c:v>
                </c:pt>
                <c:pt idx="68">
                  <c:v>134.0</c:v>
                </c:pt>
                <c:pt idx="69">
                  <c:v>136.0</c:v>
                </c:pt>
                <c:pt idx="70">
                  <c:v>138.0</c:v>
                </c:pt>
                <c:pt idx="71">
                  <c:v>140.0</c:v>
                </c:pt>
                <c:pt idx="72">
                  <c:v>142.0</c:v>
                </c:pt>
                <c:pt idx="73">
                  <c:v>144.0</c:v>
                </c:pt>
                <c:pt idx="74">
                  <c:v>146.0</c:v>
                </c:pt>
                <c:pt idx="75">
                  <c:v>148.0</c:v>
                </c:pt>
                <c:pt idx="76">
                  <c:v>150.0</c:v>
                </c:pt>
                <c:pt idx="77">
                  <c:v>152.0</c:v>
                </c:pt>
                <c:pt idx="78">
                  <c:v>154.0</c:v>
                </c:pt>
                <c:pt idx="79">
                  <c:v>156.0</c:v>
                </c:pt>
                <c:pt idx="80">
                  <c:v>158.0</c:v>
                </c:pt>
                <c:pt idx="81">
                  <c:v>160.0</c:v>
                </c:pt>
                <c:pt idx="82">
                  <c:v>162.0</c:v>
                </c:pt>
                <c:pt idx="83">
                  <c:v>164.0</c:v>
                </c:pt>
                <c:pt idx="84">
                  <c:v>166.0</c:v>
                </c:pt>
                <c:pt idx="85">
                  <c:v>168.0</c:v>
                </c:pt>
                <c:pt idx="86">
                  <c:v>170.0</c:v>
                </c:pt>
                <c:pt idx="87">
                  <c:v>172.0</c:v>
                </c:pt>
                <c:pt idx="88">
                  <c:v>174.0</c:v>
                </c:pt>
                <c:pt idx="89">
                  <c:v>176.0</c:v>
                </c:pt>
                <c:pt idx="90">
                  <c:v>178.0</c:v>
                </c:pt>
                <c:pt idx="91">
                  <c:v>180.0</c:v>
                </c:pt>
                <c:pt idx="92">
                  <c:v>182.0</c:v>
                </c:pt>
                <c:pt idx="93">
                  <c:v>184.0</c:v>
                </c:pt>
                <c:pt idx="94">
                  <c:v>186.0</c:v>
                </c:pt>
                <c:pt idx="95">
                  <c:v>188.0</c:v>
                </c:pt>
                <c:pt idx="96">
                  <c:v>190.0</c:v>
                </c:pt>
                <c:pt idx="97">
                  <c:v>192.0</c:v>
                </c:pt>
                <c:pt idx="98">
                  <c:v>194.0</c:v>
                </c:pt>
                <c:pt idx="99">
                  <c:v>196.0</c:v>
                </c:pt>
                <c:pt idx="100">
                  <c:v>198.0</c:v>
                </c:pt>
                <c:pt idx="101">
                  <c:v>200.0</c:v>
                </c:pt>
                <c:pt idx="102">
                  <c:v>202.0</c:v>
                </c:pt>
                <c:pt idx="103">
                  <c:v>204.0</c:v>
                </c:pt>
                <c:pt idx="104">
                  <c:v>206.0</c:v>
                </c:pt>
                <c:pt idx="105">
                  <c:v>208.0</c:v>
                </c:pt>
                <c:pt idx="106">
                  <c:v>210.0</c:v>
                </c:pt>
                <c:pt idx="107">
                  <c:v>212.0</c:v>
                </c:pt>
                <c:pt idx="108">
                  <c:v>214.0</c:v>
                </c:pt>
                <c:pt idx="109">
                  <c:v>216.0</c:v>
                </c:pt>
                <c:pt idx="110">
                  <c:v>218.0</c:v>
                </c:pt>
                <c:pt idx="111">
                  <c:v>220.0</c:v>
                </c:pt>
                <c:pt idx="112">
                  <c:v>222.0</c:v>
                </c:pt>
                <c:pt idx="113">
                  <c:v>224.0</c:v>
                </c:pt>
                <c:pt idx="114">
                  <c:v>226.0</c:v>
                </c:pt>
                <c:pt idx="115">
                  <c:v>228.0</c:v>
                </c:pt>
                <c:pt idx="116">
                  <c:v>230.0</c:v>
                </c:pt>
                <c:pt idx="117">
                  <c:v>232.0</c:v>
                </c:pt>
                <c:pt idx="118">
                  <c:v>234.0</c:v>
                </c:pt>
                <c:pt idx="119">
                  <c:v>236.0</c:v>
                </c:pt>
                <c:pt idx="120">
                  <c:v>238.0</c:v>
                </c:pt>
                <c:pt idx="121">
                  <c:v>240.0</c:v>
                </c:pt>
                <c:pt idx="122">
                  <c:v>242.0</c:v>
                </c:pt>
                <c:pt idx="123">
                  <c:v>244.0</c:v>
                </c:pt>
                <c:pt idx="124">
                  <c:v>246.0</c:v>
                </c:pt>
                <c:pt idx="125">
                  <c:v>248.0</c:v>
                </c:pt>
                <c:pt idx="126">
                  <c:v>250.0</c:v>
                </c:pt>
                <c:pt idx="127">
                  <c:v>252.0</c:v>
                </c:pt>
                <c:pt idx="128">
                  <c:v>254.0</c:v>
                </c:pt>
                <c:pt idx="129">
                  <c:v>256.0</c:v>
                </c:pt>
                <c:pt idx="130">
                  <c:v>258.0</c:v>
                </c:pt>
                <c:pt idx="131">
                  <c:v>260.0</c:v>
                </c:pt>
                <c:pt idx="132">
                  <c:v>262.0</c:v>
                </c:pt>
                <c:pt idx="133">
                  <c:v>264.0</c:v>
                </c:pt>
                <c:pt idx="134">
                  <c:v>266.0</c:v>
                </c:pt>
                <c:pt idx="135">
                  <c:v>268.0</c:v>
                </c:pt>
                <c:pt idx="136">
                  <c:v>270.0</c:v>
                </c:pt>
                <c:pt idx="137">
                  <c:v>272.0</c:v>
                </c:pt>
                <c:pt idx="138">
                  <c:v>274.0</c:v>
                </c:pt>
                <c:pt idx="139">
                  <c:v>276.0</c:v>
                </c:pt>
                <c:pt idx="140">
                  <c:v>278.0</c:v>
                </c:pt>
                <c:pt idx="141">
                  <c:v>280.0</c:v>
                </c:pt>
                <c:pt idx="142">
                  <c:v>282.0</c:v>
                </c:pt>
                <c:pt idx="143">
                  <c:v>284.0</c:v>
                </c:pt>
                <c:pt idx="144">
                  <c:v>286.0</c:v>
                </c:pt>
                <c:pt idx="145">
                  <c:v>288.0</c:v>
                </c:pt>
                <c:pt idx="146">
                  <c:v>290.0</c:v>
                </c:pt>
                <c:pt idx="147">
                  <c:v>292.0</c:v>
                </c:pt>
                <c:pt idx="148">
                  <c:v>294.0</c:v>
                </c:pt>
                <c:pt idx="149">
                  <c:v>296.0</c:v>
                </c:pt>
                <c:pt idx="150">
                  <c:v>298.0</c:v>
                </c:pt>
                <c:pt idx="151">
                  <c:v>300.0</c:v>
                </c:pt>
                <c:pt idx="152">
                  <c:v>302.0</c:v>
                </c:pt>
                <c:pt idx="153">
                  <c:v>304.0</c:v>
                </c:pt>
                <c:pt idx="154">
                  <c:v>306.0</c:v>
                </c:pt>
                <c:pt idx="155">
                  <c:v>308.0</c:v>
                </c:pt>
                <c:pt idx="156">
                  <c:v>310.0</c:v>
                </c:pt>
                <c:pt idx="157">
                  <c:v>312.0</c:v>
                </c:pt>
                <c:pt idx="158">
                  <c:v>314.0</c:v>
                </c:pt>
                <c:pt idx="159">
                  <c:v>316.0</c:v>
                </c:pt>
                <c:pt idx="160">
                  <c:v>318.0</c:v>
                </c:pt>
                <c:pt idx="161">
                  <c:v>320.0</c:v>
                </c:pt>
                <c:pt idx="162">
                  <c:v>322.0</c:v>
                </c:pt>
                <c:pt idx="163">
                  <c:v>324.0</c:v>
                </c:pt>
                <c:pt idx="164">
                  <c:v>326.0</c:v>
                </c:pt>
                <c:pt idx="165">
                  <c:v>328.0</c:v>
                </c:pt>
                <c:pt idx="166">
                  <c:v>330.0</c:v>
                </c:pt>
                <c:pt idx="167">
                  <c:v>332.0</c:v>
                </c:pt>
                <c:pt idx="168">
                  <c:v>334.0</c:v>
                </c:pt>
                <c:pt idx="169">
                  <c:v>336.0</c:v>
                </c:pt>
                <c:pt idx="170">
                  <c:v>338.0</c:v>
                </c:pt>
                <c:pt idx="171">
                  <c:v>340.0</c:v>
                </c:pt>
                <c:pt idx="172">
                  <c:v>342.0</c:v>
                </c:pt>
                <c:pt idx="173">
                  <c:v>344.0</c:v>
                </c:pt>
                <c:pt idx="174">
                  <c:v>346.0</c:v>
                </c:pt>
                <c:pt idx="175">
                  <c:v>348.0</c:v>
                </c:pt>
                <c:pt idx="176">
                  <c:v>350.0</c:v>
                </c:pt>
                <c:pt idx="177">
                  <c:v>352.0</c:v>
                </c:pt>
                <c:pt idx="178">
                  <c:v>354.0</c:v>
                </c:pt>
                <c:pt idx="179">
                  <c:v>356.0</c:v>
                </c:pt>
                <c:pt idx="180">
                  <c:v>358.0</c:v>
                </c:pt>
                <c:pt idx="181">
                  <c:v>360.0</c:v>
                </c:pt>
                <c:pt idx="182">
                  <c:v>362.0</c:v>
                </c:pt>
                <c:pt idx="183">
                  <c:v>364.0</c:v>
                </c:pt>
                <c:pt idx="184">
                  <c:v>366.0</c:v>
                </c:pt>
                <c:pt idx="185">
                  <c:v>368.0</c:v>
                </c:pt>
                <c:pt idx="186">
                  <c:v>370.0</c:v>
                </c:pt>
                <c:pt idx="187">
                  <c:v>372.0</c:v>
                </c:pt>
                <c:pt idx="188">
                  <c:v>374.0</c:v>
                </c:pt>
                <c:pt idx="189">
                  <c:v>376.0</c:v>
                </c:pt>
                <c:pt idx="190">
                  <c:v>378.0</c:v>
                </c:pt>
                <c:pt idx="191">
                  <c:v>380.0</c:v>
                </c:pt>
                <c:pt idx="192">
                  <c:v>382.0</c:v>
                </c:pt>
                <c:pt idx="193">
                  <c:v>384.0</c:v>
                </c:pt>
                <c:pt idx="194">
                  <c:v>386.0</c:v>
                </c:pt>
                <c:pt idx="195">
                  <c:v>388.0</c:v>
                </c:pt>
                <c:pt idx="196">
                  <c:v>390.0</c:v>
                </c:pt>
                <c:pt idx="197">
                  <c:v>392.0</c:v>
                </c:pt>
                <c:pt idx="198">
                  <c:v>394.0</c:v>
                </c:pt>
                <c:pt idx="199">
                  <c:v>396.0</c:v>
                </c:pt>
                <c:pt idx="200">
                  <c:v>398.0</c:v>
                </c:pt>
                <c:pt idx="201">
                  <c:v>400.0</c:v>
                </c:pt>
                <c:pt idx="202">
                  <c:v>402.0</c:v>
                </c:pt>
                <c:pt idx="203">
                  <c:v>404.0</c:v>
                </c:pt>
                <c:pt idx="204">
                  <c:v>406.0</c:v>
                </c:pt>
                <c:pt idx="205">
                  <c:v>408.0</c:v>
                </c:pt>
                <c:pt idx="206">
                  <c:v>410.0</c:v>
                </c:pt>
                <c:pt idx="207">
                  <c:v>412.0</c:v>
                </c:pt>
                <c:pt idx="208">
                  <c:v>414.0</c:v>
                </c:pt>
                <c:pt idx="209">
                  <c:v>416.0</c:v>
                </c:pt>
                <c:pt idx="210">
                  <c:v>418.0</c:v>
                </c:pt>
                <c:pt idx="211">
                  <c:v>420.0</c:v>
                </c:pt>
                <c:pt idx="212">
                  <c:v>422.0</c:v>
                </c:pt>
                <c:pt idx="213">
                  <c:v>424.0</c:v>
                </c:pt>
                <c:pt idx="214">
                  <c:v>426.0</c:v>
                </c:pt>
                <c:pt idx="215">
                  <c:v>428.0</c:v>
                </c:pt>
                <c:pt idx="216">
                  <c:v>430.0</c:v>
                </c:pt>
                <c:pt idx="217">
                  <c:v>432.0</c:v>
                </c:pt>
                <c:pt idx="218">
                  <c:v>434.0</c:v>
                </c:pt>
                <c:pt idx="219">
                  <c:v>436.0</c:v>
                </c:pt>
                <c:pt idx="220">
                  <c:v>438.0</c:v>
                </c:pt>
                <c:pt idx="221">
                  <c:v>440.0</c:v>
                </c:pt>
                <c:pt idx="222">
                  <c:v>442.0</c:v>
                </c:pt>
                <c:pt idx="223">
                  <c:v>444.0</c:v>
                </c:pt>
                <c:pt idx="224">
                  <c:v>446.0</c:v>
                </c:pt>
                <c:pt idx="225">
                  <c:v>448.0</c:v>
                </c:pt>
                <c:pt idx="226">
                  <c:v>450.0</c:v>
                </c:pt>
                <c:pt idx="227">
                  <c:v>452.0</c:v>
                </c:pt>
                <c:pt idx="228">
                  <c:v>454.0</c:v>
                </c:pt>
                <c:pt idx="229">
                  <c:v>456.0</c:v>
                </c:pt>
                <c:pt idx="230">
                  <c:v>458.0</c:v>
                </c:pt>
                <c:pt idx="231">
                  <c:v>460.0</c:v>
                </c:pt>
                <c:pt idx="232">
                  <c:v>462.0</c:v>
                </c:pt>
                <c:pt idx="233">
                  <c:v>464.0</c:v>
                </c:pt>
                <c:pt idx="234">
                  <c:v>466.0</c:v>
                </c:pt>
                <c:pt idx="235">
                  <c:v>468.0</c:v>
                </c:pt>
                <c:pt idx="236">
                  <c:v>470.0</c:v>
                </c:pt>
                <c:pt idx="237">
                  <c:v>472.0</c:v>
                </c:pt>
                <c:pt idx="238">
                  <c:v>474.0</c:v>
                </c:pt>
                <c:pt idx="239">
                  <c:v>476.0</c:v>
                </c:pt>
                <c:pt idx="240">
                  <c:v>478.0</c:v>
                </c:pt>
                <c:pt idx="241">
                  <c:v>480.0</c:v>
                </c:pt>
                <c:pt idx="242">
                  <c:v>482.0</c:v>
                </c:pt>
                <c:pt idx="243">
                  <c:v>484.0</c:v>
                </c:pt>
                <c:pt idx="244">
                  <c:v>486.0</c:v>
                </c:pt>
                <c:pt idx="245">
                  <c:v>488.0</c:v>
                </c:pt>
                <c:pt idx="246">
                  <c:v>490.0</c:v>
                </c:pt>
                <c:pt idx="247">
                  <c:v>492.0</c:v>
                </c:pt>
                <c:pt idx="248">
                  <c:v>494.0</c:v>
                </c:pt>
                <c:pt idx="249">
                  <c:v>496.0</c:v>
                </c:pt>
                <c:pt idx="250">
                  <c:v>498.0</c:v>
                </c:pt>
                <c:pt idx="251">
                  <c:v>500.0</c:v>
                </c:pt>
                <c:pt idx="252">
                  <c:v>502.0</c:v>
                </c:pt>
                <c:pt idx="253">
                  <c:v>504.0</c:v>
                </c:pt>
                <c:pt idx="254">
                  <c:v>506.0</c:v>
                </c:pt>
                <c:pt idx="255">
                  <c:v>508.0</c:v>
                </c:pt>
                <c:pt idx="256">
                  <c:v>510.0</c:v>
                </c:pt>
                <c:pt idx="257">
                  <c:v>512.0</c:v>
                </c:pt>
                <c:pt idx="258">
                  <c:v>514.0</c:v>
                </c:pt>
                <c:pt idx="259">
                  <c:v>516.0</c:v>
                </c:pt>
                <c:pt idx="260">
                  <c:v>518.0</c:v>
                </c:pt>
                <c:pt idx="261">
                  <c:v>520.0</c:v>
                </c:pt>
                <c:pt idx="262">
                  <c:v>522.0</c:v>
                </c:pt>
                <c:pt idx="263">
                  <c:v>524.0</c:v>
                </c:pt>
                <c:pt idx="264">
                  <c:v>526.0</c:v>
                </c:pt>
                <c:pt idx="265">
                  <c:v>528.0</c:v>
                </c:pt>
                <c:pt idx="266">
                  <c:v>530.0</c:v>
                </c:pt>
              </c:numCache>
            </c:numRef>
          </c:xVal>
          <c:yVal>
            <c:numRef>
              <c:f>Sheet1!$H$12:$H$278</c:f>
              <c:numCache>
                <c:formatCode>0.000000</c:formatCode>
                <c:ptCount val="267"/>
                <c:pt idx="0">
                  <c:v>0.98925494856315</c:v>
                </c:pt>
                <c:pt idx="1">
                  <c:v>0.99098500041379</c:v>
                </c:pt>
                <c:pt idx="2">
                  <c:v>0.992550594931051</c:v>
                </c:pt>
                <c:pt idx="3">
                  <c:v>0.993955572610096</c:v>
                </c:pt>
                <c:pt idx="4">
                  <c:v>0.995203733064723</c:v>
                </c:pt>
                <c:pt idx="5">
                  <c:v>0.996298832873856</c:v>
                </c:pt>
                <c:pt idx="6">
                  <c:v>0.99724458364627</c:v>
                </c:pt>
                <c:pt idx="7">
                  <c:v>0.998044650290161</c:v>
                </c:pt>
                <c:pt idx="8">
                  <c:v>0.998702649475027</c:v>
                </c:pt>
                <c:pt idx="9">
                  <c:v>0.999222148273757</c:v>
                </c:pt>
                <c:pt idx="10">
                  <c:v>0.99960666297358</c:v>
                </c:pt>
                <c:pt idx="11">
                  <c:v>0.999859658044964</c:v>
                </c:pt>
                <c:pt idx="12">
                  <c:v>0.999984545258243</c:v>
                </c:pt>
                <c:pt idx="13">
                  <c:v>1.0</c:v>
                </c:pt>
                <c:pt idx="14">
                  <c:v>0.999984682938166</c:v>
                </c:pt>
                <c:pt idx="15">
                  <c:v>0.999863375347147</c:v>
                </c:pt>
                <c:pt idx="16">
                  <c:v>0.999623872188457</c:v>
                </c:pt>
                <c:pt idx="17">
                  <c:v>0.999269368221079</c:v>
                </c:pt>
                <c:pt idx="18">
                  <c:v>0.998803002978384</c:v>
                </c:pt>
                <c:pt idx="19">
                  <c:v>0.998227860583233</c:v>
                </c:pt>
                <c:pt idx="20">
                  <c:v>0.997546969652498</c:v>
                </c:pt>
                <c:pt idx="21">
                  <c:v>0.996763303284413</c:v>
                </c:pt>
                <c:pt idx="22">
                  <c:v>0.995879779122517</c:v>
                </c:pt>
                <c:pt idx="23">
                  <c:v>0.994899259490318</c:v>
                </c:pt>
                <c:pt idx="24">
                  <c:v>0.993824551591149</c:v>
                </c:pt>
                <c:pt idx="25">
                  <c:v>0.992658407767983</c:v>
                </c:pt>
                <c:pt idx="26">
                  <c:v>0.991403525818335</c:v>
                </c:pt>
                <c:pt idx="27">
                  <c:v>0.990062549359605</c:v>
                </c:pt>
                <c:pt idx="28">
                  <c:v>0.988638068240539</c:v>
                </c:pt>
                <c:pt idx="29">
                  <c:v>0.987132618994729</c:v>
                </c:pt>
                <c:pt idx="30">
                  <c:v>0.98554868533233</c:v>
                </c:pt>
                <c:pt idx="31">
                  <c:v>0.983888698666392</c:v>
                </c:pt>
                <c:pt idx="32">
                  <c:v>0.98215503867045</c:v>
                </c:pt>
                <c:pt idx="33">
                  <c:v>0.980350033864225</c:v>
                </c:pt>
                <c:pt idx="34">
                  <c:v>0.978475962224446</c:v>
                </c:pt>
                <c:pt idx="35">
                  <c:v>0.976535051818081</c:v>
                </c:pt>
                <c:pt idx="36">
                  <c:v>0.974529481455347</c:v>
                </c:pt>
                <c:pt idx="37">
                  <c:v>0.97246138136011</c:v>
                </c:pt>
                <c:pt idx="38">
                  <c:v>0.970332833855405</c:v>
                </c:pt>
                <c:pt idx="39">
                  <c:v>0.96814587406198</c:v>
                </c:pt>
                <c:pt idx="40">
                  <c:v>0.965902490607909</c:v>
                </c:pt>
                <c:pt idx="41">
                  <c:v>0.963604626347433</c:v>
                </c:pt>
                <c:pt idx="42">
                  <c:v>0.96125417908734</c:v>
                </c:pt>
                <c:pt idx="43">
                  <c:v>0.958853002319315</c:v>
                </c:pt>
                <c:pt idx="44">
                  <c:v>0.956402905956771</c:v>
                </c:pt>
                <c:pt idx="45">
                  <c:v>0.953905657074825</c:v>
                </c:pt>
                <c:pt idx="46">
                  <c:v>0.95136298065215</c:v>
                </c:pt>
                <c:pt idx="47">
                  <c:v>0.948776560313535</c:v>
                </c:pt>
                <c:pt idx="48">
                  <c:v>0.946148039072099</c:v>
                </c:pt>
                <c:pt idx="49">
                  <c:v>0.943479020070128</c:v>
                </c:pt>
                <c:pt idx="50">
                  <c:v>0.940771067317669</c:v>
                </c:pt>
                <c:pt idx="51">
                  <c:v>0.938025706428006</c:v>
                </c:pt>
                <c:pt idx="52">
                  <c:v>0.935244425349261</c:v>
                </c:pt>
                <c:pt idx="53">
                  <c:v>0.932428675091414</c:v>
                </c:pt>
                <c:pt idx="54">
                  <c:v>0.929579870448108</c:v>
                </c:pt>
                <c:pt idx="55">
                  <c:v>0.926699390712625</c:v>
                </c:pt>
                <c:pt idx="56">
                  <c:v>0.923788580387531</c:v>
                </c:pt>
                <c:pt idx="57">
                  <c:v>0.920848749887484</c:v>
                </c:pt>
                <c:pt idx="58">
                  <c:v>0.917881176234783</c:v>
                </c:pt>
                <c:pt idx="59">
                  <c:v>0.914887103747256</c:v>
                </c:pt>
                <c:pt idx="60">
                  <c:v>0.911867744718139</c:v>
                </c:pt>
                <c:pt idx="61">
                  <c:v>0.908824280087643</c:v>
                </c:pt>
                <c:pt idx="62">
                  <c:v>0.905757860105909</c:v>
                </c:pt>
                <c:pt idx="63">
                  <c:v>0.902669604987132</c:v>
                </c:pt>
                <c:pt idx="64">
                  <c:v>0.899560605554632</c:v>
                </c:pt>
                <c:pt idx="65">
                  <c:v>0.896431923876683</c:v>
                </c:pt>
                <c:pt idx="66">
                  <c:v>0.893284593892948</c:v>
                </c:pt>
                <c:pt idx="67">
                  <c:v>0.8901196220314</c:v>
                </c:pt>
                <c:pt idx="68">
                  <c:v>0.886937987815604</c:v>
                </c:pt>
                <c:pt idx="69">
                  <c:v>0.883740644462281</c:v>
                </c:pt>
                <c:pt idx="70">
                  <c:v>0.880528519469095</c:v>
                </c:pt>
                <c:pt idx="71">
                  <c:v>0.877302515192608</c:v>
                </c:pt>
                <c:pt idx="72">
                  <c:v>0.874063509416374</c:v>
                </c:pt>
                <c:pt idx="73">
                  <c:v>0.870812355909162</c:v>
                </c:pt>
                <c:pt idx="74">
                  <c:v>0.867549884973308</c:v>
                </c:pt>
                <c:pt idx="75">
                  <c:v>0.864276903983203</c:v>
                </c:pt>
                <c:pt idx="76">
                  <c:v>0.860994197913965</c:v>
                </c:pt>
                <c:pt idx="77">
                  <c:v>0.8577025298603</c:v>
                </c:pt>
                <c:pt idx="78">
                  <c:v>0.854402641545638</c:v>
                </c:pt>
                <c:pt idx="79">
                  <c:v>0.851095253821576</c:v>
                </c:pt>
                <c:pt idx="80">
                  <c:v>0.847781067157702</c:v>
                </c:pt>
                <c:pt idx="81">
                  <c:v>0.844460762121892</c:v>
                </c:pt>
                <c:pt idx="82">
                  <c:v>0.841134999851132</c:v>
                </c:pt>
                <c:pt idx="83">
                  <c:v>0.837804422512987</c:v>
                </c:pt>
                <c:pt idx="84">
                  <c:v>0.834469653757786</c:v>
                </c:pt>
                <c:pt idx="85">
                  <c:v>0.831131299161641</c:v>
                </c:pt>
                <c:pt idx="86">
                  <c:v>0.8277899466604</c:v>
                </c:pt>
                <c:pt idx="87">
                  <c:v>0.824446166974641</c:v>
                </c:pt>
                <c:pt idx="88">
                  <c:v>0.821100514025822</c:v>
                </c:pt>
                <c:pt idx="89">
                  <c:v>0.817753525343714</c:v>
                </c:pt>
                <c:pt idx="90">
                  <c:v>0.814405722465216</c:v>
                </c:pt>
                <c:pt idx="91">
                  <c:v>0.811057611324693</c:v>
                </c:pt>
                <c:pt idx="92">
                  <c:v>0.80770968263596</c:v>
                </c:pt>
                <c:pt idx="93">
                  <c:v>0.804362412266021</c:v>
                </c:pt>
                <c:pt idx="94">
                  <c:v>0.801016261600715</c:v>
                </c:pt>
                <c:pt idx="95">
                  <c:v>0.797671677902383</c:v>
                </c:pt>
                <c:pt idx="96">
                  <c:v>0.794329094659687</c:v>
                </c:pt>
                <c:pt idx="97">
                  <c:v>0.790988931929713</c:v>
                </c:pt>
                <c:pt idx="98">
                  <c:v>0.787651596672497</c:v>
                </c:pt>
                <c:pt idx="99">
                  <c:v>0.784317483078091</c:v>
                </c:pt>
                <c:pt idx="100">
                  <c:v>0.780986972886312</c:v>
                </c:pt>
                <c:pt idx="101">
                  <c:v>0.777660435699297</c:v>
                </c:pt>
                <c:pt idx="102">
                  <c:v>0.774338229287003</c:v>
                </c:pt>
                <c:pt idx="103">
                  <c:v>0.771020699885771</c:v>
                </c:pt>
                <c:pt idx="104">
                  <c:v>0.7677081824901</c:v>
                </c:pt>
                <c:pt idx="105">
                  <c:v>0.764401001137738</c:v>
                </c:pt>
                <c:pt idx="106">
                  <c:v>0.761099469188239</c:v>
                </c:pt>
                <c:pt idx="107">
                  <c:v>0.757803889595104</c:v>
                </c:pt>
                <c:pt idx="108">
                  <c:v>0.754514555171621</c:v>
                </c:pt>
                <c:pt idx="109">
                  <c:v>0.751231748850558</c:v>
                </c:pt>
                <c:pt idx="110">
                  <c:v>0.747955743937793</c:v>
                </c:pt>
                <c:pt idx="111">
                  <c:v>0.744686804360042</c:v>
                </c:pt>
                <c:pt idx="112">
                  <c:v>0.741425184906776</c:v>
                </c:pt>
                <c:pt idx="113">
                  <c:v>0.738171131466461</c:v>
                </c:pt>
                <c:pt idx="114">
                  <c:v>0.734924881257238</c:v>
                </c:pt>
                <c:pt idx="115">
                  <c:v>0.731686663052153</c:v>
                </c:pt>
                <c:pt idx="116">
                  <c:v>0.728456697399062</c:v>
                </c:pt>
                <c:pt idx="117">
                  <c:v>0.725235196835302</c:v>
                </c:pt>
                <c:pt idx="118">
                  <c:v>0.722022366097274</c:v>
                </c:pt>
                <c:pt idx="119">
                  <c:v>0.718818402325014</c:v>
                </c:pt>
                <c:pt idx="120">
                  <c:v>0.715623495261877</c:v>
                </c:pt>
                <c:pt idx="121">
                  <c:v>0.712437827449439</c:v>
                </c:pt>
                <c:pt idx="122">
                  <c:v>0.709261574417719</c:v>
                </c:pt>
                <c:pt idx="123">
                  <c:v>0.706094904870822</c:v>
                </c:pt>
                <c:pt idx="124">
                  <c:v>0.702937980868107</c:v>
                </c:pt>
                <c:pt idx="125">
                  <c:v>0.699790958000981</c:v>
                </c:pt>
                <c:pt idx="126">
                  <c:v>0.696653985565403</c:v>
                </c:pt>
                <c:pt idx="127">
                  <c:v>0.693527206730224</c:v>
                </c:pt>
                <c:pt idx="128">
                  <c:v>0.690410758701415</c:v>
                </c:pt>
                <c:pt idx="129">
                  <c:v>0.687304772882311</c:v>
                </c:pt>
                <c:pt idx="130">
                  <c:v>0.684209375029945</c:v>
                </c:pt>
                <c:pt idx="131">
                  <c:v>0.681124685407564</c:v>
                </c:pt>
                <c:pt idx="132">
                  <c:v>0.67805081893341</c:v>
                </c:pt>
                <c:pt idx="133">
                  <c:v>0.674987885325861</c:v>
                </c:pt>
                <c:pt idx="134">
                  <c:v>0.671935989245003</c:v>
                </c:pt>
                <c:pt idx="135">
                  <c:v>0.668895230430728</c:v>
                </c:pt>
                <c:pt idx="136">
                  <c:v>0.66586570383743</c:v>
                </c:pt>
                <c:pt idx="137">
                  <c:v>0.662847499765377</c:v>
                </c:pt>
                <c:pt idx="138">
                  <c:v>0.659840703988844</c:v>
                </c:pt>
                <c:pt idx="139">
                  <c:v>0.656845397881074</c:v>
                </c:pt>
                <c:pt idx="140">
                  <c:v>0.653861658536148</c:v>
                </c:pt>
                <c:pt idx="141">
                  <c:v>0.650889558887824</c:v>
                </c:pt>
                <c:pt idx="142">
                  <c:v>0.647929167825444</c:v>
                </c:pt>
                <c:pt idx="143">
                  <c:v>0.644980550306936</c:v>
                </c:pt>
                <c:pt idx="144">
                  <c:v>0.64204376746902</c:v>
                </c:pt>
                <c:pt idx="145">
                  <c:v>0.639118876734659</c:v>
                </c:pt>
                <c:pt idx="146">
                  <c:v>0.636205931917832</c:v>
                </c:pt>
                <c:pt idx="147">
                  <c:v>0.63330498332568</c:v>
                </c:pt>
                <c:pt idx="148">
                  <c:v>0.63041607785811</c:v>
                </c:pt>
                <c:pt idx="149">
                  <c:v>0.627539259104887</c:v>
                </c:pt>
                <c:pt idx="150">
                  <c:v>0.624674567440308</c:v>
                </c:pt>
                <c:pt idx="151">
                  <c:v>0.621822040115481</c:v>
                </c:pt>
                <c:pt idx="152">
                  <c:v>0.618981711348295</c:v>
                </c:pt>
                <c:pt idx="153">
                  <c:v>0.616153612411122</c:v>
                </c:pt>
                <c:pt idx="154">
                  <c:v>0.613337771716306</c:v>
                </c:pt>
                <c:pt idx="155">
                  <c:v>0.610534214899496</c:v>
                </c:pt>
                <c:pt idx="156">
                  <c:v>0.607742964900874</c:v>
                </c:pt>
                <c:pt idx="157">
                  <c:v>0.604964042044328</c:v>
                </c:pt>
                <c:pt idx="158">
                  <c:v>0.60219746411462</c:v>
                </c:pt>
                <c:pt idx="159">
                  <c:v>0.599443246432594</c:v>
                </c:pt>
                <c:pt idx="160">
                  <c:v>0.596701401928482</c:v>
                </c:pt>
                <c:pt idx="161">
                  <c:v>0.593971941213336</c:v>
                </c:pt>
                <c:pt idx="162">
                  <c:v>0.591254872648656</c:v>
                </c:pt>
                <c:pt idx="163">
                  <c:v>0.58855020241423</c:v>
                </c:pt>
                <c:pt idx="164">
                  <c:v>0.585857934574256</c:v>
                </c:pt>
                <c:pt idx="165">
                  <c:v>0.583178071141765</c:v>
                </c:pt>
                <c:pt idx="166">
                  <c:v>0.580510612141402</c:v>
                </c:pt>
                <c:pt idx="167">
                  <c:v>0.577855555670605</c:v>
                </c:pt>
                <c:pt idx="168">
                  <c:v>0.575212897959202</c:v>
                </c:pt>
                <c:pt idx="169">
                  <c:v>0.572582633427494</c:v>
                </c:pt>
                <c:pt idx="170">
                  <c:v>0.569964754742835</c:v>
                </c:pt>
                <c:pt idx="171">
                  <c:v>0.567359252874759</c:v>
                </c:pt>
                <c:pt idx="172">
                  <c:v>0.564766117148693</c:v>
                </c:pt>
                <c:pt idx="173">
                  <c:v>0.562185335298275</c:v>
                </c:pt>
                <c:pt idx="174">
                  <c:v>0.559616893516328</c:v>
                </c:pt>
                <c:pt idx="175">
                  <c:v>0.557060776504514</c:v>
                </c:pt>
                <c:pt idx="176">
                  <c:v>0.554516967521703</c:v>
                </c:pt>
                <c:pt idx="177">
                  <c:v>0.551985448431085</c:v>
                </c:pt>
                <c:pt idx="178">
                  <c:v>0.549466199746063</c:v>
                </c:pt>
                <c:pt idx="179">
                  <c:v>0.54695920067495</c:v>
                </c:pt>
                <c:pt idx="180">
                  <c:v>0.544464429164504</c:v>
                </c:pt>
                <c:pt idx="181">
                  <c:v>0.541981861942332</c:v>
                </c:pt>
                <c:pt idx="182">
                  <c:v>0.539511474558173</c:v>
                </c:pt>
                <c:pt idx="183">
                  <c:v>0.537053241424123</c:v>
                </c:pt>
                <c:pt idx="184">
                  <c:v>0.534607135853785</c:v>
                </c:pt>
                <c:pt idx="185">
                  <c:v>0.532173130100412</c:v>
                </c:pt>
                <c:pt idx="186">
                  <c:v>0.529751195394033</c:v>
                </c:pt>
                <c:pt idx="187">
                  <c:v>0.527341301977609</c:v>
                </c:pt>
                <c:pt idx="188">
                  <c:v>0.52494341914224</c:v>
                </c:pt>
                <c:pt idx="189">
                  <c:v>0.522557515261435</c:v>
                </c:pt>
                <c:pt idx="190">
                  <c:v>0.520183557824483</c:v>
                </c:pt>
                <c:pt idx="191">
                  <c:v>0.517821513468939</c:v>
                </c:pt>
                <c:pt idx="192">
                  <c:v>0.515471348012243</c:v>
                </c:pt>
                <c:pt idx="193">
                  <c:v>0.51313302648251</c:v>
                </c:pt>
                <c:pt idx="194">
                  <c:v>0.510806513148487</c:v>
                </c:pt>
                <c:pt idx="195">
                  <c:v>0.508491771548727</c:v>
                </c:pt>
                <c:pt idx="196">
                  <c:v>0.506188764519971</c:v>
                </c:pt>
                <c:pt idx="197">
                  <c:v>0.503897454224772</c:v>
                </c:pt>
                <c:pt idx="198">
                  <c:v>0.501617802178388</c:v>
                </c:pt>
                <c:pt idx="199">
                  <c:v>0.499349769274945</c:v>
                </c:pt>
                <c:pt idx="200">
                  <c:v>0.497093315812894</c:v>
                </c:pt>
                <c:pt idx="201">
                  <c:v>0.494848401519785</c:v>
                </c:pt>
                <c:pt idx="202">
                  <c:v>0.492614985576373</c:v>
                </c:pt>
                <c:pt idx="203">
                  <c:v>0.49039302664007</c:v>
                </c:pt>
                <c:pt idx="204">
                  <c:v>0.488182482867758</c:v>
                </c:pt>
                <c:pt idx="205">
                  <c:v>0.485983311937981</c:v>
                </c:pt>
                <c:pt idx="206">
                  <c:v>0.483795471072537</c:v>
                </c:pt>
                <c:pt idx="207">
                  <c:v>0.481618917057479</c:v>
                </c:pt>
                <c:pt idx="208">
                  <c:v>0.479453606263532</c:v>
                </c:pt>
                <c:pt idx="209">
                  <c:v>0.477299494665965</c:v>
                </c:pt>
                <c:pt idx="210">
                  <c:v>0.475156537863899</c:v>
                </c:pt>
                <c:pt idx="211">
                  <c:v>0.473024691099096</c:v>
                </c:pt>
                <c:pt idx="212">
                  <c:v>0.470903909274221</c:v>
                </c:pt>
                <c:pt idx="213">
                  <c:v>0.468794146970598</c:v>
                </c:pt>
                <c:pt idx="214">
                  <c:v>0.466695358465476</c:v>
                </c:pt>
                <c:pt idx="215">
                  <c:v>0.464607497748805</c:v>
                </c:pt>
                <c:pt idx="216">
                  <c:v>0.462530518539555</c:v>
                </c:pt>
                <c:pt idx="217">
                  <c:v>0.460464374301568</c:v>
                </c:pt>
                <c:pt idx="218">
                  <c:v>0.458409018258962</c:v>
                </c:pt>
                <c:pt idx="219">
                  <c:v>0.456364403411114</c:v>
                </c:pt>
                <c:pt idx="220">
                  <c:v>0.454330482547199</c:v>
                </c:pt>
                <c:pt idx="221">
                  <c:v>0.452307208260337</c:v>
                </c:pt>
                <c:pt idx="222">
                  <c:v>0.450294532961317</c:v>
                </c:pt>
                <c:pt idx="223">
                  <c:v>0.448292408891944</c:v>
                </c:pt>
                <c:pt idx="224">
                  <c:v>0.446300788137998</c:v>
                </c:pt>
                <c:pt idx="225">
                  <c:v>0.444319622641815</c:v>
                </c:pt>
                <c:pt idx="226">
                  <c:v>0.442348864214511</c:v>
                </c:pt>
                <c:pt idx="227">
                  <c:v>0.44038846454785</c:v>
                </c:pt>
                <c:pt idx="228">
                  <c:v>0.438438375225761</c:v>
                </c:pt>
                <c:pt idx="229">
                  <c:v>0.436498547735531</c:v>
                </c:pt>
                <c:pt idx="230">
                  <c:v>0.434568933478655</c:v>
                </c:pt>
                <c:pt idx="231">
                  <c:v>0.432649483781376</c:v>
                </c:pt>
                <c:pt idx="232">
                  <c:v>0.430740149904909</c:v>
                </c:pt>
                <c:pt idx="233">
                  <c:v>0.428840883055364</c:v>
                </c:pt>
                <c:pt idx="234">
                  <c:v>0.426951634393369</c:v>
                </c:pt>
                <c:pt idx="235">
                  <c:v>0.425072355043411</c:v>
                </c:pt>
                <c:pt idx="236">
                  <c:v>0.423202996102884</c:v>
                </c:pt>
                <c:pt idx="237">
                  <c:v>0.421343508650881</c:v>
                </c:pt>
                <c:pt idx="238">
                  <c:v>0.419493843756698</c:v>
                </c:pt>
                <c:pt idx="239">
                  <c:v>0.417653952488096</c:v>
                </c:pt>
                <c:pt idx="240">
                  <c:v>0.415823785919299</c:v>
                </c:pt>
                <c:pt idx="241">
                  <c:v>0.414003295138746</c:v>
                </c:pt>
                <c:pt idx="242">
                  <c:v>0.412192431256608</c:v>
                </c:pt>
                <c:pt idx="243">
                  <c:v>0.41039114541206</c:v>
                </c:pt>
                <c:pt idx="244">
                  <c:v>0.40859938878034</c:v>
                </c:pt>
                <c:pt idx="245">
                  <c:v>0.406817112579565</c:v>
                </c:pt>
                <c:pt idx="246">
                  <c:v>0.405044268077349</c:v>
                </c:pt>
                <c:pt idx="247">
                  <c:v>0.403280806597202</c:v>
                </c:pt>
                <c:pt idx="248">
                  <c:v>0.401526679524715</c:v>
                </c:pt>
                <c:pt idx="249">
                  <c:v>0.39978183831356</c:v>
                </c:pt>
                <c:pt idx="250">
                  <c:v>0.398046234491284</c:v>
                </c:pt>
                <c:pt idx="251">
                  <c:v>0.396319819664913</c:v>
                </c:pt>
                <c:pt idx="252">
                  <c:v>0.394602545526377</c:v>
                </c:pt>
                <c:pt idx="253">
                  <c:v>0.392894363857746</c:v>
                </c:pt>
                <c:pt idx="254">
                  <c:v>0.391195226536296</c:v>
                </c:pt>
                <c:pt idx="255">
                  <c:v>0.389505085539401</c:v>
                </c:pt>
                <c:pt idx="256">
                  <c:v>0.387823892949262</c:v>
                </c:pt>
                <c:pt idx="257">
                  <c:v>0.386151600957464</c:v>
                </c:pt>
                <c:pt idx="258">
                  <c:v>0.384488161869383</c:v>
                </c:pt>
                <c:pt idx="259">
                  <c:v>0.382833528108442</c:v>
                </c:pt>
                <c:pt idx="260">
                  <c:v>0.381187652220201</c:v>
                </c:pt>
                <c:pt idx="261">
                  <c:v>0.379550486876323</c:v>
                </c:pt>
                <c:pt idx="262">
                  <c:v>0.377921984878375</c:v>
                </c:pt>
                <c:pt idx="263">
                  <c:v>0.376302099161504</c:v>
                </c:pt>
                <c:pt idx="264">
                  <c:v>0.374690782797982</c:v>
                </c:pt>
                <c:pt idx="265">
                  <c:v>0.373087989000601</c:v>
                </c:pt>
                <c:pt idx="266">
                  <c:v>0.371493671125958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335544"/>
        <c:axId val="2071341480"/>
      </c:scatterChart>
      <c:valAx>
        <c:axId val="2071335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1341480"/>
        <c:crosses val="autoZero"/>
        <c:crossBetween val="midCat"/>
      </c:valAx>
      <c:valAx>
        <c:axId val="2071341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Ratio (K with ∆Cp/K without)</a:t>
                </a:r>
              </a:p>
            </c:rich>
          </c:tx>
          <c:layout/>
          <c:overlay val="0"/>
        </c:title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1335544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3809523809524"/>
          <c:y val="0.273846396123561"/>
          <c:w val="0.23047619047619"/>
          <c:h val="0.08923101150817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20</xdr:col>
      <xdr:colOff>0</xdr:colOff>
      <xdr:row>29</xdr:row>
      <xdr:rowOff>0</xdr:rowOff>
    </xdr:to>
    <xdr:graphicFrame macro="">
      <xdr:nvGraphicFramePr>
        <xdr:cNvPr id="1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32</xdr:row>
      <xdr:rowOff>0</xdr:rowOff>
    </xdr:from>
    <xdr:to>
      <xdr:col>20</xdr:col>
      <xdr:colOff>0</xdr:colOff>
      <xdr:row>57</xdr:row>
      <xdr:rowOff>0</xdr:rowOff>
    </xdr:to>
    <xdr:graphicFrame macro="">
      <xdr:nvGraphicFramePr>
        <xdr:cNvPr id="10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60</xdr:row>
      <xdr:rowOff>0</xdr:rowOff>
    </xdr:from>
    <xdr:to>
      <xdr:col>20</xdr:col>
      <xdr:colOff>0</xdr:colOff>
      <xdr:row>85</xdr:row>
      <xdr:rowOff>0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8"/>
  <sheetViews>
    <sheetView tabSelected="1" workbookViewId="0">
      <selection activeCell="A2" sqref="A2"/>
    </sheetView>
  </sheetViews>
  <sheetFormatPr baseColWidth="10" defaultRowHeight="13" x14ac:dyDescent="0"/>
  <cols>
    <col min="1" max="1" width="11" customWidth="1"/>
    <col min="2" max="2" width="14.28515625" bestFit="1" customWidth="1"/>
    <col min="3" max="5" width="14.5703125" bestFit="1" customWidth="1"/>
    <col min="6" max="7" width="13.85546875" bestFit="1" customWidth="1"/>
    <col min="8" max="8" width="12.42578125" bestFit="1" customWidth="1"/>
    <col min="9" max="9" width="13.5703125" bestFit="1" customWidth="1"/>
    <col min="10" max="10" width="14.28515625" bestFit="1" customWidth="1"/>
    <col min="11" max="11" width="15" bestFit="1" customWidth="1"/>
    <col min="12" max="12" width="14.28515625" bestFit="1" customWidth="1"/>
    <col min="13" max="13" width="4.7109375" bestFit="1" customWidth="1"/>
  </cols>
  <sheetData>
    <row r="1" spans="1:13">
      <c r="A1" s="1" t="s">
        <v>42</v>
      </c>
      <c r="J1" t="s">
        <v>37</v>
      </c>
      <c r="K1" t="s">
        <v>38</v>
      </c>
      <c r="L1" t="s">
        <v>39</v>
      </c>
      <c r="M1" t="s">
        <v>40</v>
      </c>
    </row>
    <row r="2" spans="1:13">
      <c r="A2" s="14" t="s">
        <v>41</v>
      </c>
    </row>
    <row r="3" spans="1:13">
      <c r="A3" t="s">
        <v>33</v>
      </c>
      <c r="D3" t="s">
        <v>13</v>
      </c>
      <c r="F3" t="s">
        <v>26</v>
      </c>
      <c r="G3" t="s">
        <v>16</v>
      </c>
      <c r="H3" t="s">
        <v>36</v>
      </c>
      <c r="J3" t="s">
        <v>32</v>
      </c>
    </row>
    <row r="4" spans="1:13">
      <c r="A4" t="s">
        <v>0</v>
      </c>
      <c r="B4" s="7">
        <f>4.184*D4</f>
        <v>-46107.68</v>
      </c>
      <c r="C4" t="s">
        <v>4</v>
      </c>
      <c r="D4">
        <v>-11020</v>
      </c>
      <c r="E4" t="s">
        <v>11</v>
      </c>
      <c r="F4" t="s">
        <v>17</v>
      </c>
      <c r="G4">
        <v>6.96</v>
      </c>
      <c r="H4" t="s">
        <v>20</v>
      </c>
      <c r="J4" t="s">
        <v>34</v>
      </c>
    </row>
    <row r="5" spans="1:13">
      <c r="A5" t="s">
        <v>1</v>
      </c>
      <c r="B5" s="6">
        <f>4.184*D5</f>
        <v>-99.286320000000003</v>
      </c>
      <c r="C5" t="s">
        <v>5</v>
      </c>
      <c r="D5">
        <f>-23.73</f>
        <v>-23.73</v>
      </c>
      <c r="E5" t="s">
        <v>12</v>
      </c>
      <c r="F5" t="s">
        <v>18</v>
      </c>
      <c r="G5">
        <v>6.89</v>
      </c>
      <c r="H5" t="s">
        <v>20</v>
      </c>
      <c r="J5" t="s">
        <v>35</v>
      </c>
    </row>
    <row r="6" spans="1:13">
      <c r="A6" t="s">
        <v>2</v>
      </c>
      <c r="B6" s="6">
        <f>4.184*-5.43</f>
        <v>-22.71912</v>
      </c>
      <c r="C6" t="s">
        <v>23</v>
      </c>
      <c r="D6" t="s">
        <v>31</v>
      </c>
      <c r="F6" t="s">
        <v>19</v>
      </c>
      <c r="G6">
        <v>8.3800000000000008</v>
      </c>
      <c r="H6" t="s">
        <v>20</v>
      </c>
    </row>
    <row r="7" spans="1:13">
      <c r="B7" s="7"/>
      <c r="F7" t="s">
        <v>21</v>
      </c>
      <c r="G7">
        <f>G6-0.5*G4-1.5*G5</f>
        <v>-5.4349999999999987</v>
      </c>
      <c r="H7" t="s">
        <v>22</v>
      </c>
    </row>
    <row r="8" spans="1:13">
      <c r="A8" t="s">
        <v>3</v>
      </c>
      <c r="B8" s="7">
        <f>B4-298*B5</f>
        <v>-16520.356639999998</v>
      </c>
      <c r="C8" t="s">
        <v>4</v>
      </c>
      <c r="D8" s="7">
        <f>D4-298*D5</f>
        <v>-3948.46</v>
      </c>
      <c r="E8" t="s">
        <v>11</v>
      </c>
    </row>
    <row r="9" spans="1:13">
      <c r="A9" t="s">
        <v>27</v>
      </c>
      <c r="B9" s="7">
        <f>EXP(B8/(-8.314*298))</f>
        <v>786.79071005880962</v>
      </c>
    </row>
    <row r="11" spans="1:13">
      <c r="A11" s="2" t="s">
        <v>28</v>
      </c>
      <c r="B11" s="3" t="s">
        <v>6</v>
      </c>
      <c r="C11" s="3" t="s">
        <v>7</v>
      </c>
      <c r="D11" s="3" t="s">
        <v>25</v>
      </c>
      <c r="E11" s="3" t="s">
        <v>24</v>
      </c>
      <c r="F11" s="3" t="s">
        <v>14</v>
      </c>
      <c r="G11" s="3" t="s">
        <v>15</v>
      </c>
      <c r="H11" s="3" t="s">
        <v>29</v>
      </c>
      <c r="I11" s="3" t="s">
        <v>10</v>
      </c>
      <c r="J11" s="3" t="s">
        <v>8</v>
      </c>
      <c r="K11" s="3" t="s">
        <v>9</v>
      </c>
      <c r="L11" s="3"/>
      <c r="M11" s="4" t="s">
        <v>30</v>
      </c>
    </row>
    <row r="12" spans="1:13">
      <c r="A12">
        <v>273</v>
      </c>
      <c r="B12" s="7">
        <f>$B$4-A12*$B$5</f>
        <v>-19002.514639999998</v>
      </c>
      <c r="C12" s="7">
        <f t="shared" ref="C12:C43" si="0">$B$4-A12*$B$5+$B$6*(A12-298-A12*LN(A12/298))</f>
        <v>-18977.994387481413</v>
      </c>
      <c r="D12" s="7">
        <f>$B$4+$B$6*(A12-298)</f>
        <v>-45539.701999999997</v>
      </c>
      <c r="E12" s="5">
        <f>$B$5+$B$6*LN(A12/298)</f>
        <v>-97.295632280287862</v>
      </c>
      <c r="F12" s="12">
        <f>EXP(J12)</f>
        <v>4325.0420370776646</v>
      </c>
      <c r="G12" s="12">
        <f>EXP(K12)</f>
        <v>4278.5692379227276</v>
      </c>
      <c r="H12" s="9">
        <f>G12/F12</f>
        <v>0.98925494856315022</v>
      </c>
      <c r="I12" s="9">
        <f>1/A12</f>
        <v>3.663003663003663E-3</v>
      </c>
      <c r="J12" s="9">
        <f t="shared" ref="J12:J43" si="1">(B12/(-8.314*A12))</f>
        <v>8.3721771388742745</v>
      </c>
      <c r="K12" s="9">
        <f t="shared" ref="K12:K43" si="2">(C12/(-8.314*A12))</f>
        <v>8.3613739424834463</v>
      </c>
      <c r="L12">
        <f>(A12-298)/A12-LN(A12/298)</f>
        <v>-3.9534002546467994E-3</v>
      </c>
      <c r="M12">
        <f>A12-273</f>
        <v>0</v>
      </c>
    </row>
    <row r="13" spans="1:13">
      <c r="A13">
        <v>275</v>
      </c>
      <c r="B13" s="7">
        <f t="shared" ref="B13:B65" si="3">$B$4-A13*$B$5</f>
        <v>-18803.941999999999</v>
      </c>
      <c r="C13" s="7">
        <f t="shared" si="0"/>
        <v>-18783.237087446931</v>
      </c>
      <c r="D13" s="7">
        <f t="shared" ref="D13:D76" si="4">$B$4+$B$6*(A13-298)</f>
        <v>-45585.140240000001</v>
      </c>
      <c r="E13" s="5">
        <f t="shared" ref="E13:E76" si="5">$B$5+$B$6*LN(A13/298)</f>
        <v>-97.461466009283896</v>
      </c>
      <c r="F13" s="12">
        <f t="shared" ref="F13:F65" si="6">EXP(J13)</f>
        <v>3731.0210062668561</v>
      </c>
      <c r="G13" s="12">
        <f t="shared" ref="G13:G65" si="7">EXP(K13)</f>
        <v>3697.3858534392207</v>
      </c>
      <c r="H13" s="9">
        <f t="shared" ref="H13:H76" si="8">G13/F13</f>
        <v>0.99098500041379023</v>
      </c>
      <c r="I13" s="9">
        <f t="shared" ref="I13:I65" si="9">1/A13</f>
        <v>3.6363636363636364E-3</v>
      </c>
      <c r="J13" s="9">
        <f t="shared" si="1"/>
        <v>8.2244372034028039</v>
      </c>
      <c r="K13" s="9">
        <f t="shared" si="2"/>
        <v>8.2153813228276213</v>
      </c>
      <c r="L13">
        <f t="shared" ref="L13:L65" si="10">(A13-298)/A13-LN(A13/298)</f>
        <v>-3.313974797530414E-3</v>
      </c>
      <c r="M13">
        <f t="shared" ref="M13:M76" si="11">A13-273</f>
        <v>2</v>
      </c>
    </row>
    <row r="14" spans="1:13">
      <c r="A14">
        <v>277</v>
      </c>
      <c r="B14" s="7">
        <f t="shared" si="3"/>
        <v>-18605.369360000001</v>
      </c>
      <c r="C14" s="7">
        <f t="shared" si="0"/>
        <v>-18588.149324571968</v>
      </c>
      <c r="D14" s="7">
        <f t="shared" si="4"/>
        <v>-45630.578480000004</v>
      </c>
      <c r="E14" s="5">
        <f t="shared" si="5"/>
        <v>-97.626098034036232</v>
      </c>
      <c r="F14" s="12">
        <f t="shared" si="6"/>
        <v>3225.4594900067859</v>
      </c>
      <c r="G14" s="12">
        <f t="shared" si="7"/>
        <v>3201.4317357322398</v>
      </c>
      <c r="H14" s="9">
        <f t="shared" si="8"/>
        <v>0.99255059493105102</v>
      </c>
      <c r="I14" s="9">
        <f t="shared" si="9"/>
        <v>3.6101083032490976E-3</v>
      </c>
      <c r="J14" s="9">
        <f t="shared" si="1"/>
        <v>8.0788306966023988</v>
      </c>
      <c r="K14" s="9">
        <f t="shared" si="2"/>
        <v>8.0713534061428156</v>
      </c>
      <c r="L14">
        <f t="shared" si="10"/>
        <v>-2.7362940501651362E-3</v>
      </c>
      <c r="M14">
        <f t="shared" si="11"/>
        <v>4</v>
      </c>
    </row>
    <row r="15" spans="1:13">
      <c r="A15">
        <v>279</v>
      </c>
      <c r="B15" s="7">
        <f t="shared" si="3"/>
        <v>-18406.796719999998</v>
      </c>
      <c r="C15" s="7">
        <f t="shared" si="0"/>
        <v>-18392.733484911423</v>
      </c>
      <c r="D15" s="7">
        <f t="shared" si="4"/>
        <v>-45676.01672</v>
      </c>
      <c r="E15" s="5">
        <f t="shared" si="5"/>
        <v>-97.789545645478768</v>
      </c>
      <c r="F15" s="12">
        <f t="shared" si="6"/>
        <v>2794.2296719634983</v>
      </c>
      <c r="G15" s="12">
        <f t="shared" si="7"/>
        <v>2777.340153600599</v>
      </c>
      <c r="H15" s="9">
        <f t="shared" si="8"/>
        <v>0.99395557261009582</v>
      </c>
      <c r="I15" s="9">
        <f t="shared" si="9"/>
        <v>3.5842293906810036E-3</v>
      </c>
      <c r="J15" s="9">
        <f t="shared" si="1"/>
        <v>7.935311738286587</v>
      </c>
      <c r="K15" s="9">
        <f t="shared" si="2"/>
        <v>7.9292489693988637</v>
      </c>
      <c r="L15">
        <f t="shared" si="10"/>
        <v>-2.2186537389002892E-3</v>
      </c>
      <c r="M15">
        <f t="shared" si="11"/>
        <v>6</v>
      </c>
    </row>
    <row r="16" spans="1:13">
      <c r="A16">
        <v>281</v>
      </c>
      <c r="B16" s="7">
        <f t="shared" si="3"/>
        <v>-18208.22408</v>
      </c>
      <c r="C16" s="7">
        <f t="shared" si="0"/>
        <v>-18196.991920310655</v>
      </c>
      <c r="D16" s="7">
        <f t="shared" si="4"/>
        <v>-45721.454960000003</v>
      </c>
      <c r="E16" s="5">
        <f t="shared" si="5"/>
        <v>-97.951825764019034</v>
      </c>
      <c r="F16" s="12">
        <f t="shared" si="6"/>
        <v>2425.6037815577934</v>
      </c>
      <c r="G16" s="12">
        <f t="shared" si="7"/>
        <v>2413.9699383422253</v>
      </c>
      <c r="H16" s="9">
        <f t="shared" si="8"/>
        <v>0.99520373306472321</v>
      </c>
      <c r="I16" s="9">
        <f t="shared" si="9"/>
        <v>3.5587188612099642E-3</v>
      </c>
      <c r="J16" s="9">
        <f t="shared" si="1"/>
        <v>7.7938357544663761</v>
      </c>
      <c r="K16" s="9">
        <f t="shared" si="2"/>
        <v>7.7890279485319773</v>
      </c>
      <c r="L16">
        <f t="shared" si="10"/>
        <v>-1.7594034689107363E-3</v>
      </c>
      <c r="M16">
        <f t="shared" si="11"/>
        <v>8</v>
      </c>
    </row>
    <row r="17" spans="1:13">
      <c r="A17">
        <v>283</v>
      </c>
      <c r="B17" s="7">
        <f t="shared" si="3"/>
        <v>-18009.651439999998</v>
      </c>
      <c r="C17" s="7">
        <f t="shared" si="0"/>
        <v>-18000.926949135912</v>
      </c>
      <c r="D17" s="7">
        <f t="shared" si="4"/>
        <v>-45766.893199999999</v>
      </c>
      <c r="E17" s="5">
        <f t="shared" si="5"/>
        <v>-98.112954950049769</v>
      </c>
      <c r="F17" s="12">
        <f t="shared" si="6"/>
        <v>2109.8231993768472</v>
      </c>
      <c r="G17" s="12">
        <f t="shared" si="7"/>
        <v>2102.0143911093387</v>
      </c>
      <c r="H17" s="9">
        <f t="shared" si="8"/>
        <v>0.99629883287385645</v>
      </c>
      <c r="I17" s="9">
        <f t="shared" si="9"/>
        <v>3.5335689045936395E-3</v>
      </c>
      <c r="J17" s="9">
        <f t="shared" si="1"/>
        <v>7.6543594311948588</v>
      </c>
      <c r="K17" s="9">
        <f t="shared" si="2"/>
        <v>7.6506513978022985</v>
      </c>
      <c r="L17">
        <f t="shared" si="10"/>
        <v>-1.3569447067377852E-3</v>
      </c>
      <c r="M17">
        <f t="shared" si="11"/>
        <v>10</v>
      </c>
    </row>
    <row r="18" spans="1:13">
      <c r="A18">
        <v>285</v>
      </c>
      <c r="B18" s="7">
        <f t="shared" si="3"/>
        <v>-17811.078799999999</v>
      </c>
      <c r="C18" s="7">
        <f t="shared" si="0"/>
        <v>-17804.540856984226</v>
      </c>
      <c r="D18" s="7">
        <f t="shared" si="4"/>
        <v>-45812.331440000002</v>
      </c>
      <c r="E18" s="5">
        <f t="shared" si="5"/>
        <v>-98.272949414090448</v>
      </c>
      <c r="F18" s="12">
        <f t="shared" si="6"/>
        <v>1838.7488938811027</v>
      </c>
      <c r="G18" s="12">
        <f t="shared" si="7"/>
        <v>1833.6823751085001</v>
      </c>
      <c r="H18" s="9">
        <f t="shared" si="8"/>
        <v>0.99724458364627011</v>
      </c>
      <c r="I18" s="9">
        <f t="shared" si="9"/>
        <v>3.5087719298245615E-3</v>
      </c>
      <c r="J18" s="9">
        <f t="shared" si="1"/>
        <v>7.5168406703552231</v>
      </c>
      <c r="K18" s="9">
        <f t="shared" si="2"/>
        <v>7.5140814508540759</v>
      </c>
      <c r="L18">
        <f t="shared" si="10"/>
        <v>-1.0097288509653829E-3</v>
      </c>
      <c r="M18">
        <f t="shared" si="11"/>
        <v>12</v>
      </c>
    </row>
    <row r="19" spans="1:13">
      <c r="A19">
        <v>287</v>
      </c>
      <c r="B19" s="7">
        <f t="shared" si="3"/>
        <v>-17612.506160000001</v>
      </c>
      <c r="C19" s="7">
        <f t="shared" si="0"/>
        <v>-17607.835897373247</v>
      </c>
      <c r="D19" s="7">
        <f t="shared" si="4"/>
        <v>-45857.769679999998</v>
      </c>
      <c r="E19" s="5">
        <f t="shared" si="5"/>
        <v>-98.43182502657406</v>
      </c>
      <c r="F19" s="12">
        <f t="shared" si="6"/>
        <v>1605.5771200663039</v>
      </c>
      <c r="G19" s="12">
        <f t="shared" si="7"/>
        <v>1602.4376553104582</v>
      </c>
      <c r="H19" s="9">
        <f t="shared" si="8"/>
        <v>0.9980446502901611</v>
      </c>
      <c r="I19" s="9">
        <f t="shared" si="9"/>
        <v>3.4843205574912892E-3</v>
      </c>
      <c r="J19" s="9">
        <f t="shared" si="1"/>
        <v>7.3812385472973263</v>
      </c>
      <c r="K19" s="9">
        <f t="shared" si="2"/>
        <v>7.3792812833955601</v>
      </c>
      <c r="L19">
        <f t="shared" si="10"/>
        <v>-7.1625538662083155E-4</v>
      </c>
      <c r="M19">
        <f t="shared" si="11"/>
        <v>14</v>
      </c>
    </row>
    <row r="20" spans="1:13">
      <c r="A20">
        <v>289</v>
      </c>
      <c r="B20" s="7">
        <f t="shared" si="3"/>
        <v>-17413.933519999999</v>
      </c>
      <c r="C20" s="7">
        <f t="shared" si="0"/>
        <v>-17410.81429241196</v>
      </c>
      <c r="D20" s="7">
        <f t="shared" si="4"/>
        <v>-45903.207920000001</v>
      </c>
      <c r="E20" s="5">
        <f t="shared" si="5"/>
        <v>-98.589597327294257</v>
      </c>
      <c r="F20" s="12">
        <f t="shared" si="6"/>
        <v>1404.6076220943614</v>
      </c>
      <c r="G20" s="12">
        <f t="shared" si="7"/>
        <v>1402.785353658456</v>
      </c>
      <c r="H20" s="9">
        <f t="shared" si="8"/>
        <v>0.99870264947502685</v>
      </c>
      <c r="I20" s="9">
        <f t="shared" si="9"/>
        <v>3.4602076124567475E-3</v>
      </c>
      <c r="J20" s="9">
        <f t="shared" si="1"/>
        <v>7.2475132702333074</v>
      </c>
      <c r="K20" s="9">
        <f t="shared" si="2"/>
        <v>7.246215077420568</v>
      </c>
      <c r="L20">
        <f t="shared" si="10"/>
        <v>-4.750701191384224E-4</v>
      </c>
      <c r="M20">
        <f t="shared" si="11"/>
        <v>16</v>
      </c>
    </row>
    <row r="21" spans="1:13">
      <c r="A21">
        <v>291</v>
      </c>
      <c r="B21" s="7">
        <f t="shared" si="3"/>
        <v>-17215.36088</v>
      </c>
      <c r="C21" s="7">
        <f t="shared" si="0"/>
        <v>-17213.478233452777</v>
      </c>
      <c r="D21" s="7">
        <f t="shared" si="4"/>
        <v>-45948.646160000004</v>
      </c>
      <c r="E21" s="5">
        <f t="shared" si="5"/>
        <v>-98.746281534526531</v>
      </c>
      <c r="F21" s="12">
        <f t="shared" si="6"/>
        <v>1231.0541838090733</v>
      </c>
      <c r="G21" s="12">
        <f t="shared" si="7"/>
        <v>1230.0966061870986</v>
      </c>
      <c r="H21" s="9">
        <f t="shared" si="8"/>
        <v>0.99922214827375688</v>
      </c>
      <c r="I21" s="9">
        <f t="shared" si="9"/>
        <v>3.4364261168384879E-3</v>
      </c>
      <c r="J21" s="9">
        <f t="shared" si="1"/>
        <v>7.1156261413076285</v>
      </c>
      <c r="K21" s="9">
        <f t="shared" si="2"/>
        <v>7.1148479868977592</v>
      </c>
      <c r="L21">
        <f t="shared" si="10"/>
        <v>-2.8476348395745782E-4</v>
      </c>
      <c r="M21">
        <f t="shared" si="11"/>
        <v>18</v>
      </c>
    </row>
    <row r="22" spans="1:13">
      <c r="A22">
        <v>293</v>
      </c>
      <c r="B22" s="7">
        <f t="shared" si="3"/>
        <v>-17016.788239999998</v>
      </c>
      <c r="C22" s="7">
        <f t="shared" si="0"/>
        <v>-17015.829881725709</v>
      </c>
      <c r="D22" s="7">
        <f t="shared" si="4"/>
        <v>-45994.0844</v>
      </c>
      <c r="E22" s="5">
        <f t="shared" si="5"/>
        <v>-98.901892553837172</v>
      </c>
      <c r="F22" s="12">
        <f t="shared" si="6"/>
        <v>1080.88942110979</v>
      </c>
      <c r="G22" s="12">
        <f t="shared" si="7"/>
        <v>1080.4642672790017</v>
      </c>
      <c r="H22" s="9">
        <f t="shared" si="8"/>
        <v>0.99960666297357992</v>
      </c>
      <c r="I22" s="9">
        <f t="shared" si="9"/>
        <v>3.4129692832764505E-3</v>
      </c>
      <c r="J22" s="9">
        <f t="shared" si="1"/>
        <v>6.9855395192614775</v>
      </c>
      <c r="K22" s="9">
        <f t="shared" si="2"/>
        <v>6.9851461048577583</v>
      </c>
      <c r="L22">
        <f t="shared" si="10"/>
        <v>-1.4396892804507608E-4</v>
      </c>
      <c r="M22">
        <f t="shared" si="11"/>
        <v>20</v>
      </c>
    </row>
    <row r="23" spans="1:13">
      <c r="A23">
        <v>295</v>
      </c>
      <c r="B23" s="7">
        <f t="shared" si="3"/>
        <v>-16818.2156</v>
      </c>
      <c r="C23" s="7">
        <f t="shared" si="0"/>
        <v>-16817.871368955224</v>
      </c>
      <c r="D23" s="7">
        <f t="shared" si="4"/>
        <v>-46039.522640000003</v>
      </c>
      <c r="E23" s="5">
        <f t="shared" si="5"/>
        <v>-99.056444986592467</v>
      </c>
      <c r="F23" s="12">
        <f t="shared" si="6"/>
        <v>950.71732975614202</v>
      </c>
      <c r="G23" s="12">
        <f t="shared" si="7"/>
        <v>950.58390422739717</v>
      </c>
      <c r="H23" s="9">
        <f t="shared" si="8"/>
        <v>0.99985965804496368</v>
      </c>
      <c r="I23" s="9">
        <f t="shared" si="9"/>
        <v>3.3898305084745762E-3</v>
      </c>
      <c r="J23" s="9">
        <f t="shared" si="1"/>
        <v>6.8572167836159545</v>
      </c>
      <c r="K23" s="9">
        <f t="shared" si="2"/>
        <v>6.8570764318120645</v>
      </c>
      <c r="L23">
        <f t="shared" si="10"/>
        <v>-5.1361359839061094E-5</v>
      </c>
      <c r="M23">
        <f t="shared" si="11"/>
        <v>22</v>
      </c>
    </row>
    <row r="24" spans="1:13">
      <c r="A24">
        <v>297</v>
      </c>
      <c r="B24" s="7">
        <f t="shared" si="3"/>
        <v>-16619.642960000001</v>
      </c>
      <c r="C24" s="7">
        <f t="shared" si="0"/>
        <v>-16619.604797960386</v>
      </c>
      <c r="D24" s="7">
        <f t="shared" si="4"/>
        <v>-46084.960879999999</v>
      </c>
      <c r="E24" s="5">
        <f t="shared" si="5"/>
        <v>-99.209953138180524</v>
      </c>
      <c r="F24" s="12">
        <f t="shared" si="6"/>
        <v>837.66838508034311</v>
      </c>
      <c r="G24" s="12">
        <f t="shared" si="7"/>
        <v>837.65543913177362</v>
      </c>
      <c r="H24" s="9">
        <f t="shared" si="8"/>
        <v>0.99998454525824287</v>
      </c>
      <c r="I24" s="9">
        <f t="shared" si="9"/>
        <v>3.3670033670033669E-3</v>
      </c>
      <c r="J24" s="9">
        <f t="shared" si="1"/>
        <v>6.7306223003023593</v>
      </c>
      <c r="K24" s="9">
        <f t="shared" si="2"/>
        <v>6.7306068454411765</v>
      </c>
      <c r="L24">
        <f t="shared" si="10"/>
        <v>-5.6556642984836522E-6</v>
      </c>
      <c r="M24">
        <f t="shared" si="11"/>
        <v>24</v>
      </c>
    </row>
    <row r="25" spans="1:13">
      <c r="A25" s="2">
        <v>298</v>
      </c>
      <c r="B25" s="8">
        <f t="shared" si="3"/>
        <v>-16520.356639999998</v>
      </c>
      <c r="C25" s="8">
        <f t="shared" si="0"/>
        <v>-16520.356639999998</v>
      </c>
      <c r="D25" s="8">
        <f t="shared" si="4"/>
        <v>-46107.68</v>
      </c>
      <c r="E25" s="11">
        <f t="shared" si="5"/>
        <v>-99.286320000000003</v>
      </c>
      <c r="F25" s="13">
        <f t="shared" si="6"/>
        <v>786.79071005880962</v>
      </c>
      <c r="G25" s="13">
        <f t="shared" si="7"/>
        <v>786.79071005880962</v>
      </c>
      <c r="H25" s="10">
        <f t="shared" si="8"/>
        <v>1</v>
      </c>
      <c r="I25" s="10">
        <f t="shared" si="9"/>
        <v>3.3557046979865771E-3</v>
      </c>
      <c r="J25" s="10">
        <f t="shared" si="1"/>
        <v>6.6679622791991502</v>
      </c>
      <c r="K25" s="10">
        <f t="shared" si="2"/>
        <v>6.6679622791991502</v>
      </c>
      <c r="L25" s="3">
        <f t="shared" si="10"/>
        <v>0</v>
      </c>
      <c r="M25" s="4">
        <f t="shared" si="11"/>
        <v>25</v>
      </c>
    </row>
    <row r="26" spans="1:13">
      <c r="A26">
        <v>299</v>
      </c>
      <c r="B26" s="7">
        <f t="shared" si="3"/>
        <v>-16421.070319999999</v>
      </c>
      <c r="C26" s="7">
        <f t="shared" si="0"/>
        <v>-16421.032243238813</v>
      </c>
      <c r="D26" s="7">
        <f t="shared" si="4"/>
        <v>-46130.399120000002</v>
      </c>
      <c r="E26" s="5">
        <f t="shared" si="5"/>
        <v>-99.36243102595715</v>
      </c>
      <c r="F26" s="12">
        <f t="shared" si="6"/>
        <v>739.31300891771184</v>
      </c>
      <c r="G26" s="12">
        <f t="shared" si="7"/>
        <v>739.30168481463988</v>
      </c>
      <c r="H26" s="9">
        <f t="shared" si="8"/>
        <v>0.99998468293816645</v>
      </c>
      <c r="I26" s="9">
        <f t="shared" si="9"/>
        <v>3.3444816053511705E-3</v>
      </c>
      <c r="J26" s="9">
        <f t="shared" si="1"/>
        <v>6.6057213886718857</v>
      </c>
      <c r="K26" s="9">
        <f t="shared" si="2"/>
        <v>6.6057060714927447</v>
      </c>
      <c r="L26">
        <f t="shared" si="10"/>
        <v>-5.6052799308563793E-6</v>
      </c>
      <c r="M26">
        <f t="shared" si="11"/>
        <v>26</v>
      </c>
    </row>
    <row r="27" spans="1:13">
      <c r="A27">
        <v>301</v>
      </c>
      <c r="B27" s="7">
        <f t="shared" si="3"/>
        <v>-16222.49768</v>
      </c>
      <c r="C27" s="7">
        <f t="shared" si="0"/>
        <v>-16222.155751535031</v>
      </c>
      <c r="D27" s="7">
        <f t="shared" si="4"/>
        <v>-46175.837359999998</v>
      </c>
      <c r="E27" s="5">
        <f t="shared" si="5"/>
        <v>-99.513892386926813</v>
      </c>
      <c r="F27" s="12">
        <f t="shared" si="6"/>
        <v>653.59003024122364</v>
      </c>
      <c r="G27" s="12">
        <f t="shared" si="7"/>
        <v>653.50073373023383</v>
      </c>
      <c r="H27" s="9">
        <f t="shared" si="8"/>
        <v>0.99986337534714709</v>
      </c>
      <c r="I27" s="9">
        <f t="shared" si="9"/>
        <v>3.3222591362126247E-3</v>
      </c>
      <c r="J27" s="9">
        <f t="shared" si="1"/>
        <v>6.4824802898205567</v>
      </c>
      <c r="K27" s="9">
        <f t="shared" si="2"/>
        <v>6.4823436558337058</v>
      </c>
      <c r="L27">
        <f t="shared" si="10"/>
        <v>-5.0000834833335839E-5</v>
      </c>
      <c r="M27">
        <f t="shared" si="11"/>
        <v>28</v>
      </c>
    </row>
    <row r="28" spans="1:13">
      <c r="A28">
        <v>303</v>
      </c>
      <c r="B28" s="7">
        <f t="shared" si="3"/>
        <v>-16023.925039999998</v>
      </c>
      <c r="C28" s="7">
        <f t="shared" si="0"/>
        <v>-16022.977342393684</v>
      </c>
      <c r="D28" s="7">
        <f t="shared" si="4"/>
        <v>-46221.275600000001</v>
      </c>
      <c r="E28" s="5">
        <f t="shared" si="5"/>
        <v>-99.664350685169353</v>
      </c>
      <c r="F28" s="12">
        <f t="shared" si="6"/>
        <v>578.74741343784137</v>
      </c>
      <c r="G28" s="12">
        <f t="shared" si="7"/>
        <v>578.52973043978864</v>
      </c>
      <c r="H28" s="9">
        <f t="shared" si="8"/>
        <v>0.99962387218845672</v>
      </c>
      <c r="I28" s="9">
        <f t="shared" si="9"/>
        <v>3.3003300330033004E-3</v>
      </c>
      <c r="J28" s="9">
        <f t="shared" si="1"/>
        <v>6.3608661361685845</v>
      </c>
      <c r="K28" s="9">
        <f t="shared" si="2"/>
        <v>6.3604899376032336</v>
      </c>
      <c r="L28">
        <f t="shared" si="10"/>
        <v>-1.376688389482239E-4</v>
      </c>
      <c r="M28">
        <f t="shared" si="11"/>
        <v>30</v>
      </c>
    </row>
    <row r="29" spans="1:13">
      <c r="A29">
        <v>305</v>
      </c>
      <c r="B29" s="7">
        <f t="shared" si="3"/>
        <v>-15825.3524</v>
      </c>
      <c r="C29" s="7">
        <f t="shared" si="0"/>
        <v>-15823.499008698194</v>
      </c>
      <c r="D29" s="7">
        <f t="shared" si="4"/>
        <v>-46266.713839999997</v>
      </c>
      <c r="E29" s="5">
        <f t="shared" si="5"/>
        <v>-99.813819119022313</v>
      </c>
      <c r="F29" s="12">
        <f t="shared" si="6"/>
        <v>513.29304620280936</v>
      </c>
      <c r="G29" s="12">
        <f t="shared" si="7"/>
        <v>512.91801799135419</v>
      </c>
      <c r="H29" s="9">
        <f t="shared" si="8"/>
        <v>0.99926936822107859</v>
      </c>
      <c r="I29" s="9">
        <f t="shared" si="9"/>
        <v>3.2786885245901639E-3</v>
      </c>
      <c r="J29" s="9">
        <f t="shared" si="1"/>
        <v>6.2408469222366385</v>
      </c>
      <c r="K29" s="9">
        <f t="shared" si="2"/>
        <v>6.2401160234162383</v>
      </c>
      <c r="L29">
        <f t="shared" si="10"/>
        <v>-2.6747042987593922E-4</v>
      </c>
      <c r="M29">
        <f t="shared" si="11"/>
        <v>32</v>
      </c>
    </row>
    <row r="30" spans="1:13">
      <c r="A30">
        <v>307</v>
      </c>
      <c r="B30" s="7">
        <f t="shared" si="3"/>
        <v>-15626.779759999998</v>
      </c>
      <c r="C30" s="7">
        <f t="shared" si="0"/>
        <v>-15623.722717195224</v>
      </c>
      <c r="D30" s="7">
        <f t="shared" si="4"/>
        <v>-46312.15208</v>
      </c>
      <c r="E30" s="5">
        <f t="shared" si="5"/>
        <v>-99.962310628028575</v>
      </c>
      <c r="F30" s="12">
        <f t="shared" si="6"/>
        <v>455.95379451591037</v>
      </c>
      <c r="G30" s="12">
        <f t="shared" si="7"/>
        <v>455.40801918188049</v>
      </c>
      <c r="H30" s="9">
        <f t="shared" si="8"/>
        <v>0.99880300297838442</v>
      </c>
      <c r="I30" s="9">
        <f t="shared" si="9"/>
        <v>3.2573289902280132E-3</v>
      </c>
      <c r="J30" s="9">
        <f t="shared" si="1"/>
        <v>6.1223914765643901</v>
      </c>
      <c r="K30" s="9">
        <f t="shared" si="2"/>
        <v>6.1211937625696393</v>
      </c>
      <c r="L30">
        <f t="shared" si="10"/>
        <v>-4.3830016974059915E-4</v>
      </c>
      <c r="M30">
        <f t="shared" si="11"/>
        <v>34</v>
      </c>
    </row>
    <row r="31" spans="1:13">
      <c r="A31">
        <v>309</v>
      </c>
      <c r="B31" s="7">
        <f t="shared" si="3"/>
        <v>-15428.207119999999</v>
      </c>
      <c r="C31" s="7">
        <f t="shared" si="0"/>
        <v>-15423.65040900554</v>
      </c>
      <c r="D31" s="7">
        <f t="shared" si="4"/>
        <v>-46357.590320000003</v>
      </c>
      <c r="E31" s="5">
        <f t="shared" si="5"/>
        <v>-100.10983789965844</v>
      </c>
      <c r="F31" s="12">
        <f t="shared" si="6"/>
        <v>405.64136618801297</v>
      </c>
      <c r="G31" s="12">
        <f t="shared" si="7"/>
        <v>404.92251313392018</v>
      </c>
      <c r="H31" s="9">
        <f t="shared" si="8"/>
        <v>0.99822786058323354</v>
      </c>
      <c r="I31" s="9">
        <f t="shared" si="9"/>
        <v>3.2362459546925568E-3</v>
      </c>
      <c r="J31" s="9">
        <f t="shared" si="1"/>
        <v>6.0054694347196174</v>
      </c>
      <c r="K31" s="9">
        <f t="shared" si="2"/>
        <v>6.0036957232062038</v>
      </c>
      <c r="L31">
        <f t="shared" si="10"/>
        <v>-6.4908489072278142E-4</v>
      </c>
      <c r="M31">
        <f t="shared" si="11"/>
        <v>36</v>
      </c>
    </row>
    <row r="32" spans="1:13">
      <c r="A32">
        <v>311</v>
      </c>
      <c r="B32" s="7">
        <f t="shared" si="3"/>
        <v>-15229.634480000001</v>
      </c>
      <c r="C32" s="7">
        <f t="shared" si="0"/>
        <v>-15223.284000121592</v>
      </c>
      <c r="D32" s="7">
        <f t="shared" si="4"/>
        <v>-46403.028559999999</v>
      </c>
      <c r="E32" s="5">
        <f t="shared" si="5"/>
        <v>-100.25641337581482</v>
      </c>
      <c r="F32" s="12">
        <f t="shared" si="6"/>
        <v>361.42379362110415</v>
      </c>
      <c r="G32" s="12">
        <f t="shared" si="7"/>
        <v>360.53721008704241</v>
      </c>
      <c r="H32" s="9">
        <f t="shared" si="8"/>
        <v>0.99754696965249834</v>
      </c>
      <c r="I32" s="9">
        <f t="shared" si="9"/>
        <v>3.2154340836012861E-3</v>
      </c>
      <c r="J32" s="9">
        <f t="shared" si="1"/>
        <v>5.8900512133487313</v>
      </c>
      <c r="K32" s="9">
        <f t="shared" si="2"/>
        <v>5.8875951693929629</v>
      </c>
      <c r="L32">
        <f t="shared" si="10"/>
        <v>-8.9878258701295982E-4</v>
      </c>
      <c r="M32">
        <f t="shared" si="11"/>
        <v>38</v>
      </c>
    </row>
    <row r="33" spans="1:13">
      <c r="A33">
        <v>313</v>
      </c>
      <c r="B33" s="7">
        <f t="shared" si="3"/>
        <v>-15031.061839999998</v>
      </c>
      <c r="C33" s="7">
        <f t="shared" si="0"/>
        <v>-15022.625381892327</v>
      </c>
      <c r="D33" s="7">
        <f t="shared" si="4"/>
        <v>-46448.466800000002</v>
      </c>
      <c r="E33" s="5">
        <f t="shared" si="5"/>
        <v>-100.40204925912995</v>
      </c>
      <c r="F33" s="12">
        <f t="shared" si="6"/>
        <v>322.50156380189679</v>
      </c>
      <c r="G33" s="12">
        <f t="shared" si="7"/>
        <v>321.45772404956762</v>
      </c>
      <c r="H33" s="9">
        <f t="shared" si="8"/>
        <v>0.99676330328441332</v>
      </c>
      <c r="I33" s="9">
        <f t="shared" si="9"/>
        <v>3.1948881789137379E-3</v>
      </c>
      <c r="J33" s="9">
        <f t="shared" si="1"/>
        <v>5.7761079852222004</v>
      </c>
      <c r="K33" s="9">
        <f t="shared" si="2"/>
        <v>5.7728660390735236</v>
      </c>
      <c r="L33">
        <f t="shared" si="10"/>
        <v>-1.1863813510427854E-3</v>
      </c>
      <c r="M33">
        <f t="shared" si="11"/>
        <v>40</v>
      </c>
    </row>
    <row r="34" spans="1:13">
      <c r="A34">
        <v>315</v>
      </c>
      <c r="B34" s="7">
        <f t="shared" si="3"/>
        <v>-14832.4892</v>
      </c>
      <c r="C34" s="7">
        <f t="shared" si="0"/>
        <v>-14821.676421495611</v>
      </c>
      <c r="D34" s="7">
        <f t="shared" si="4"/>
        <v>-46493.905039999998</v>
      </c>
      <c r="E34" s="5">
        <f t="shared" si="5"/>
        <v>-100.54675751906156</v>
      </c>
      <c r="F34" s="12">
        <f t="shared" si="6"/>
        <v>288.18759950069602</v>
      </c>
      <c r="G34" s="12">
        <f t="shared" si="7"/>
        <v>287.00020293660151</v>
      </c>
      <c r="H34" s="9">
        <f t="shared" si="8"/>
        <v>0.99587977912251691</v>
      </c>
      <c r="I34" s="9">
        <f t="shared" si="9"/>
        <v>3.1746031746031746E-3</v>
      </c>
      <c r="J34" s="9">
        <f t="shared" si="1"/>
        <v>5.6636116552306115</v>
      </c>
      <c r="K34" s="9">
        <f t="shared" si="2"/>
        <v>5.6594829228555437</v>
      </c>
      <c r="L34">
        <f t="shared" si="10"/>
        <v>-1.5108983519746128E-3</v>
      </c>
      <c r="M34">
        <f t="shared" si="11"/>
        <v>42</v>
      </c>
    </row>
    <row r="35" spans="1:13">
      <c r="A35">
        <v>317</v>
      </c>
      <c r="B35" s="7">
        <f t="shared" si="3"/>
        <v>-14633.916559999998</v>
      </c>
      <c r="C35" s="7">
        <f t="shared" si="0"/>
        <v>-14620.438962398621</v>
      </c>
      <c r="D35" s="7">
        <f t="shared" si="4"/>
        <v>-46539.343280000001</v>
      </c>
      <c r="E35" s="5">
        <f t="shared" si="5"/>
        <v>-100.69054989779615</v>
      </c>
      <c r="F35" s="12">
        <f t="shared" si="6"/>
        <v>257.89043838055113</v>
      </c>
      <c r="G35" s="12">
        <f t="shared" si="7"/>
        <v>256.57500617444384</v>
      </c>
      <c r="H35" s="9">
        <f t="shared" si="8"/>
        <v>0.9948992594903181</v>
      </c>
      <c r="I35" s="9">
        <f t="shared" si="9"/>
        <v>3.1545741324921135E-3</v>
      </c>
      <c r="J35" s="9">
        <f t="shared" si="1"/>
        <v>5.5525348372893877</v>
      </c>
      <c r="K35" s="9">
        <f t="shared" si="2"/>
        <v>5.5474210435966471</v>
      </c>
      <c r="L35">
        <f t="shared" si="10"/>
        <v>-1.8713788545260748E-3</v>
      </c>
      <c r="M35">
        <f t="shared" si="11"/>
        <v>44</v>
      </c>
    </row>
    <row r="36" spans="1:13">
      <c r="A36">
        <v>319</v>
      </c>
      <c r="B36" s="7">
        <f t="shared" si="3"/>
        <v>-14435.343919999999</v>
      </c>
      <c r="C36" s="7">
        <f t="shared" si="0"/>
        <v>-14418.914824806669</v>
      </c>
      <c r="D36" s="7">
        <f t="shared" si="4"/>
        <v>-46584.781519999997</v>
      </c>
      <c r="E36" s="5">
        <f t="shared" si="5"/>
        <v>-100.83343791596656</v>
      </c>
      <c r="F36" s="12">
        <f t="shared" si="6"/>
        <v>231.10007275768285</v>
      </c>
      <c r="G36" s="12">
        <f t="shared" si="7"/>
        <v>229.67292618108601</v>
      </c>
      <c r="H36" s="9">
        <f t="shared" si="8"/>
        <v>0.9938245515911488</v>
      </c>
      <c r="I36" s="9">
        <f t="shared" si="9"/>
        <v>3.134796238244514E-3</v>
      </c>
      <c r="J36" s="9">
        <f t="shared" si="1"/>
        <v>5.4428508321123186</v>
      </c>
      <c r="K36" s="9">
        <f t="shared" si="2"/>
        <v>5.4366562367539091</v>
      </c>
      <c r="L36">
        <f t="shared" si="10"/>
        <v>-2.2668952763052891E-3</v>
      </c>
      <c r="M36">
        <f t="shared" si="11"/>
        <v>46</v>
      </c>
    </row>
    <row r="37" spans="1:13">
      <c r="A37">
        <v>321</v>
      </c>
      <c r="B37" s="7">
        <f t="shared" si="3"/>
        <v>-14236.771280000001</v>
      </c>
      <c r="C37" s="7">
        <f t="shared" si="0"/>
        <v>-14217.105806100708</v>
      </c>
      <c r="D37" s="7">
        <f t="shared" si="4"/>
        <v>-46630.21976</v>
      </c>
      <c r="E37" s="5">
        <f t="shared" si="5"/>
        <v>-100.97543287819094</v>
      </c>
      <c r="F37" s="12">
        <f t="shared" si="6"/>
        <v>207.3760072861437</v>
      </c>
      <c r="G37" s="12">
        <f t="shared" si="7"/>
        <v>205.85353720194516</v>
      </c>
      <c r="H37" s="9">
        <f t="shared" si="8"/>
        <v>0.99265840776798353</v>
      </c>
      <c r="I37" s="9">
        <f t="shared" si="9"/>
        <v>3.1152647975077881E-3</v>
      </c>
      <c r="J37" s="9">
        <f t="shared" si="1"/>
        <v>5.3345336058159605</v>
      </c>
      <c r="K37" s="9">
        <f t="shared" si="2"/>
        <v>5.3271649314636909</v>
      </c>
      <c r="L37">
        <f t="shared" si="10"/>
        <v>-2.6965462819323466E-3</v>
      </c>
      <c r="M37">
        <f t="shared" si="11"/>
        <v>48</v>
      </c>
    </row>
    <row r="38" spans="1:13">
      <c r="A38">
        <v>323</v>
      </c>
      <c r="B38" s="7">
        <f t="shared" si="3"/>
        <v>-14038.198639999999</v>
      </c>
      <c r="C38" s="7">
        <f t="shared" si="0"/>
        <v>-14015.01368126399</v>
      </c>
      <c r="D38" s="7">
        <f t="shared" si="4"/>
        <v>-46675.658000000003</v>
      </c>
      <c r="E38" s="5">
        <f t="shared" si="5"/>
        <v>-101.11654587843965</v>
      </c>
      <c r="F38" s="12">
        <f t="shared" si="6"/>
        <v>186.33716901316458</v>
      </c>
      <c r="G38" s="12">
        <f t="shared" si="7"/>
        <v>184.73532635065834</v>
      </c>
      <c r="H38" s="9">
        <f t="shared" si="8"/>
        <v>0.99140352581833491</v>
      </c>
      <c r="I38" s="9">
        <f t="shared" si="9"/>
        <v>3.0959752321981426E-3</v>
      </c>
      <c r="J38" s="9">
        <f t="shared" si="1"/>
        <v>5.2275577693189375</v>
      </c>
      <c r="K38" s="9">
        <f t="shared" si="2"/>
        <v>5.2189241323203541</v>
      </c>
      <c r="L38">
        <f t="shared" si="10"/>
        <v>-3.1594559122984645E-3</v>
      </c>
      <c r="M38">
        <f t="shared" si="11"/>
        <v>50</v>
      </c>
    </row>
    <row r="39" spans="1:13">
      <c r="A39">
        <v>325</v>
      </c>
      <c r="B39" s="7">
        <f t="shared" si="3"/>
        <v>-13839.626</v>
      </c>
      <c r="C39" s="7">
        <f t="shared" si="0"/>
        <v>-13812.640203298131</v>
      </c>
      <c r="D39" s="7">
        <f t="shared" si="4"/>
        <v>-46721.096239999999</v>
      </c>
      <c r="E39" s="5">
        <f t="shared" si="5"/>
        <v>-101.25678780523653</v>
      </c>
      <c r="F39" s="12">
        <f t="shared" si="6"/>
        <v>167.65336738292112</v>
      </c>
      <c r="G39" s="12">
        <f t="shared" si="7"/>
        <v>165.9873203198573</v>
      </c>
      <c r="H39" s="9">
        <f t="shared" si="8"/>
        <v>0.9900625493596048</v>
      </c>
      <c r="I39" s="9">
        <f t="shared" si="9"/>
        <v>3.0769230769230769E-3</v>
      </c>
      <c r="J39" s="9">
        <f t="shared" si="1"/>
        <v>5.1218985585018784</v>
      </c>
      <c r="K39" s="9">
        <f t="shared" si="2"/>
        <v>5.111911401823849</v>
      </c>
      <c r="L39">
        <f t="shared" si="10"/>
        <v>-3.6547727474099956E-3</v>
      </c>
      <c r="M39">
        <f t="shared" si="11"/>
        <v>52</v>
      </c>
    </row>
    <row r="40" spans="1:13">
      <c r="A40">
        <v>327</v>
      </c>
      <c r="B40" s="7">
        <f t="shared" si="3"/>
        <v>-13641.053359999998</v>
      </c>
      <c r="C40" s="7">
        <f t="shared" si="0"/>
        <v>-13609.987103628921</v>
      </c>
      <c r="D40" s="7">
        <f t="shared" si="4"/>
        <v>-46766.534480000002</v>
      </c>
      <c r="E40" s="5">
        <f t="shared" si="5"/>
        <v>-101.39616934670055</v>
      </c>
      <c r="F40" s="12">
        <f t="shared" si="6"/>
        <v>151.03805351448381</v>
      </c>
      <c r="G40" s="12">
        <f t="shared" si="7"/>
        <v>149.32196945737036</v>
      </c>
      <c r="H40" s="9">
        <f t="shared" si="8"/>
        <v>0.98863806824053857</v>
      </c>
      <c r="I40" s="9">
        <f t="shared" si="9"/>
        <v>3.0581039755351682E-3</v>
      </c>
      <c r="J40" s="9">
        <f t="shared" si="1"/>
        <v>5.0175318150954249</v>
      </c>
      <c r="K40" s="9">
        <f t="shared" si="2"/>
        <v>5.0061048434676421</v>
      </c>
      <c r="L40">
        <f t="shared" si="10"/>
        <v>-4.1816691013289858E-3</v>
      </c>
      <c r="M40">
        <f t="shared" si="11"/>
        <v>54</v>
      </c>
    </row>
    <row r="41" spans="1:13">
      <c r="A41">
        <v>329</v>
      </c>
      <c r="B41" s="7">
        <f t="shared" si="3"/>
        <v>-13442.48072</v>
      </c>
      <c r="C41" s="7">
        <f t="shared" si="0"/>
        <v>-13407.056092502242</v>
      </c>
      <c r="D41" s="7">
        <f t="shared" si="4"/>
        <v>-46811.972719999998</v>
      </c>
      <c r="E41" s="5">
        <f t="shared" si="5"/>
        <v>-101.53470099543391</v>
      </c>
      <c r="F41" s="12">
        <f t="shared" si="6"/>
        <v>136.24217058083289</v>
      </c>
      <c r="G41" s="12">
        <f t="shared" si="7"/>
        <v>134.48909066298424</v>
      </c>
      <c r="H41" s="9">
        <f t="shared" si="8"/>
        <v>0.98713261899472937</v>
      </c>
      <c r="I41" s="9">
        <f t="shared" si="9"/>
        <v>3.0395136778115501E-3</v>
      </c>
      <c r="J41" s="9">
        <f t="shared" si="1"/>
        <v>4.9144339682653415</v>
      </c>
      <c r="K41" s="9">
        <f t="shared" si="2"/>
        <v>4.9014830854398896</v>
      </c>
      <c r="L41">
        <f t="shared" si="10"/>
        <v>-4.7393402478094065E-3</v>
      </c>
      <c r="M41">
        <f t="shared" si="11"/>
        <v>56</v>
      </c>
    </row>
    <row r="42" spans="1:13">
      <c r="A42">
        <v>331</v>
      </c>
      <c r="B42" s="7">
        <f t="shared" si="3"/>
        <v>-13243.908080000001</v>
      </c>
      <c r="C42" s="7">
        <f t="shared" si="0"/>
        <v>-13203.848859370322</v>
      </c>
      <c r="D42" s="7">
        <f t="shared" si="4"/>
        <v>-46857.410960000001</v>
      </c>
      <c r="E42" s="5">
        <f t="shared" si="5"/>
        <v>-101.67239305326187</v>
      </c>
      <c r="F42" s="12">
        <f t="shared" si="6"/>
        <v>123.04892209018696</v>
      </c>
      <c r="G42" s="12">
        <f t="shared" si="7"/>
        <v>121.27070339754411</v>
      </c>
      <c r="H42" s="9">
        <f t="shared" si="8"/>
        <v>0.98554868533233042</v>
      </c>
      <c r="I42" s="9">
        <f t="shared" si="9"/>
        <v>3.0211480362537764E-3</v>
      </c>
      <c r="J42" s="9">
        <f t="shared" si="1"/>
        <v>4.81258201686523</v>
      </c>
      <c r="K42" s="9">
        <f t="shared" si="2"/>
        <v>4.7980252649119937</v>
      </c>
      <c r="L42">
        <f t="shared" si="10"/>
        <v>-5.3270036752837285E-3</v>
      </c>
      <c r="M42">
        <f t="shared" si="11"/>
        <v>58</v>
      </c>
    </row>
    <row r="43" spans="1:13">
      <c r="A43">
        <v>333</v>
      </c>
      <c r="B43" s="7">
        <f t="shared" si="3"/>
        <v>-13045.335440000003</v>
      </c>
      <c r="C43" s="7">
        <f t="shared" si="0"/>
        <v>-13000.367073268668</v>
      </c>
      <c r="D43" s="7">
        <f t="shared" si="4"/>
        <v>-46902.849199999997</v>
      </c>
      <c r="E43" s="5">
        <f t="shared" si="5"/>
        <v>-101.80925563582984</v>
      </c>
      <c r="F43" s="12">
        <f t="shared" si="6"/>
        <v>111.26931370646788</v>
      </c>
      <c r="G43" s="12">
        <f t="shared" si="7"/>
        <v>109.47662026415918</v>
      </c>
      <c r="H43" s="9">
        <f t="shared" si="8"/>
        <v>0.98388869866639161</v>
      </c>
      <c r="I43" s="9">
        <f t="shared" si="9"/>
        <v>3.003003003003003E-3</v>
      </c>
      <c r="J43" s="9">
        <f t="shared" si="1"/>
        <v>4.7119535123287841</v>
      </c>
      <c r="K43" s="9">
        <f t="shared" si="2"/>
        <v>4.6957110128899657</v>
      </c>
      <c r="L43">
        <f t="shared" si="10"/>
        <v>-5.9438983699342668E-3</v>
      </c>
      <c r="M43">
        <f t="shared" si="11"/>
        <v>60</v>
      </c>
    </row>
    <row r="44" spans="1:13">
      <c r="A44">
        <v>335</v>
      </c>
      <c r="B44" s="7">
        <f t="shared" si="3"/>
        <v>-12846.762799999997</v>
      </c>
      <c r="C44" s="7">
        <f t="shared" ref="C44:C65" si="12">$B$4-A44*$B$5+$B$6*(A44-298-A44*LN(A44/298))</f>
        <v>-12796.612383183945</v>
      </c>
      <c r="D44" s="7">
        <f t="shared" si="4"/>
        <v>-46948.28744</v>
      </c>
      <c r="E44" s="5">
        <f t="shared" si="5"/>
        <v>-101.94529867706285</v>
      </c>
      <c r="F44" s="12">
        <f t="shared" si="6"/>
        <v>100.73834806465433</v>
      </c>
      <c r="G44" s="12">
        <f t="shared" si="7"/>
        <v>98.940676139037819</v>
      </c>
      <c r="H44" s="9">
        <f t="shared" si="8"/>
        <v>0.98215503867044995</v>
      </c>
      <c r="I44" s="9">
        <f t="shared" si="9"/>
        <v>2.9850746268656717E-3</v>
      </c>
      <c r="J44" s="9">
        <f t="shared" ref="J44:J65" si="13">(B44/(-8.314*A44))</f>
        <v>4.6125265421748596</v>
      </c>
      <c r="K44" s="9">
        <f t="shared" ref="K44:K65" si="14">(C44/(-8.314*A44))</f>
        <v>4.5945204396051773</v>
      </c>
      <c r="L44">
        <f t="shared" si="10"/>
        <v>-6.5892841256322138E-3</v>
      </c>
      <c r="M44">
        <f t="shared" si="11"/>
        <v>62</v>
      </c>
    </row>
    <row r="45" spans="1:13">
      <c r="A45">
        <v>337</v>
      </c>
      <c r="B45" s="7">
        <f t="shared" si="3"/>
        <v>-12648.190159999998</v>
      </c>
      <c r="C45" s="7">
        <f t="shared" si="12"/>
        <v>-12592.586418413099</v>
      </c>
      <c r="D45" s="7">
        <f t="shared" si="4"/>
        <v>-46993.725680000003</v>
      </c>
      <c r="E45" s="5">
        <f t="shared" si="5"/>
        <v>-102.08053193349228</v>
      </c>
      <c r="F45" s="12">
        <f t="shared" si="6"/>
        <v>91.311771748186857</v>
      </c>
      <c r="G45" s="12">
        <f t="shared" si="7"/>
        <v>89.517498525537405</v>
      </c>
      <c r="H45" s="9">
        <f t="shared" si="8"/>
        <v>0.98035003386422537</v>
      </c>
      <c r="I45" s="9">
        <f t="shared" si="9"/>
        <v>2.967359050445104E-3</v>
      </c>
      <c r="J45" s="9">
        <f t="shared" si="13"/>
        <v>4.5142797140999154</v>
      </c>
      <c r="K45" s="9">
        <f t="shared" si="14"/>
        <v>4.4944341204222038</v>
      </c>
      <c r="L45">
        <f t="shared" si="10"/>
        <v>-7.2624408795982087E-3</v>
      </c>
      <c r="M45">
        <f t="shared" si="11"/>
        <v>64</v>
      </c>
    </row>
    <row r="46" spans="1:13">
      <c r="A46">
        <v>339</v>
      </c>
      <c r="B46" s="7">
        <f t="shared" si="3"/>
        <v>-12449.61752</v>
      </c>
      <c r="C46" s="7">
        <f t="shared" si="12"/>
        <v>-12388.290788913866</v>
      </c>
      <c r="D46" s="7">
        <f t="shared" si="4"/>
        <v>-47039.163919999999</v>
      </c>
      <c r="E46" s="5">
        <f t="shared" si="5"/>
        <v>-102.21496498845468</v>
      </c>
      <c r="F46" s="12">
        <f t="shared" si="6"/>
        <v>82.86328993744803</v>
      </c>
      <c r="G46" s="12">
        <f t="shared" si="7"/>
        <v>81.07973735462771</v>
      </c>
      <c r="H46" s="9">
        <f t="shared" si="8"/>
        <v>0.97847596222444588</v>
      </c>
      <c r="I46" s="9">
        <f t="shared" si="9"/>
        <v>2.9498525073746312E-3</v>
      </c>
      <c r="J46" s="9">
        <f t="shared" si="13"/>
        <v>4.4171921406335262</v>
      </c>
      <c r="K46" s="9">
        <f t="shared" si="14"/>
        <v>4.3954330822424366</v>
      </c>
      <c r="L46">
        <f t="shared" si="10"/>
        <v>-7.9626680726859883E-3</v>
      </c>
      <c r="M46">
        <f t="shared" si="11"/>
        <v>66</v>
      </c>
    </row>
    <row r="47" spans="1:13">
      <c r="A47">
        <v>341</v>
      </c>
      <c r="B47" s="7">
        <f t="shared" si="3"/>
        <v>-12251.044880000001</v>
      </c>
      <c r="C47" s="7">
        <f t="shared" si="12"/>
        <v>-12183.727085647113</v>
      </c>
      <c r="D47" s="7">
        <f t="shared" si="4"/>
        <v>-47084.602160000002</v>
      </c>
      <c r="E47" s="5">
        <f t="shared" si="5"/>
        <v>-102.34860725616683</v>
      </c>
      <c r="F47" s="12">
        <f t="shared" si="6"/>
        <v>75.282177810894765</v>
      </c>
      <c r="G47" s="12">
        <f t="shared" si="7"/>
        <v>73.515685409540069</v>
      </c>
      <c r="H47" s="9">
        <f t="shared" si="8"/>
        <v>0.97653505181808054</v>
      </c>
      <c r="I47" s="9">
        <f t="shared" si="9"/>
        <v>2.9325513196480938E-3</v>
      </c>
      <c r="J47" s="9">
        <f t="shared" si="13"/>
        <v>4.3212434243338977</v>
      </c>
      <c r="K47" s="9">
        <f t="shared" si="14"/>
        <v>4.2974987903832886</v>
      </c>
      <c r="L47">
        <f t="shared" si="10"/>
        <v>-8.68928403324426E-3</v>
      </c>
      <c r="M47">
        <f t="shared" si="11"/>
        <v>68</v>
      </c>
    </row>
    <row r="48" spans="1:13">
      <c r="A48">
        <v>343</v>
      </c>
      <c r="B48" s="7">
        <f t="shared" si="3"/>
        <v>-12052.472239999996</v>
      </c>
      <c r="C48" s="7">
        <f t="shared" si="12"/>
        <v>-11978.896880911074</v>
      </c>
      <c r="D48" s="7">
        <f t="shared" si="4"/>
        <v>-47130.040399999998</v>
      </c>
      <c r="E48" s="5">
        <f t="shared" si="5"/>
        <v>-102.48146798568199</v>
      </c>
      <c r="F48" s="12">
        <f t="shared" si="6"/>
        <v>68.471229072751797</v>
      </c>
      <c r="G48" s="12">
        <f t="shared" si="7"/>
        <v>66.727231362879067</v>
      </c>
      <c r="H48" s="9">
        <f t="shared" si="8"/>
        <v>0.97452948145534668</v>
      </c>
      <c r="I48" s="9">
        <f t="shared" si="9"/>
        <v>2.9154518950437317E-3</v>
      </c>
      <c r="J48" s="9">
        <f t="shared" si="13"/>
        <v>4.226413643501318</v>
      </c>
      <c r="K48" s="9">
        <f t="shared" si="14"/>
        <v>4.2006131359135956</v>
      </c>
      <c r="L48">
        <f t="shared" si="10"/>
        <v>-9.4416253835676034E-3</v>
      </c>
      <c r="M48">
        <f t="shared" si="11"/>
        <v>70</v>
      </c>
    </row>
    <row r="49" spans="1:13">
      <c r="A49">
        <v>345</v>
      </c>
      <c r="B49" s="7">
        <f t="shared" si="3"/>
        <v>-11853.899599999997</v>
      </c>
      <c r="C49" s="7">
        <f t="shared" si="12"/>
        <v>-11773.801728667857</v>
      </c>
      <c r="D49" s="7">
        <f t="shared" si="4"/>
        <v>-47175.478640000001</v>
      </c>
      <c r="E49" s="5">
        <f t="shared" si="5"/>
        <v>-102.61355626473085</v>
      </c>
      <c r="F49" s="12">
        <f t="shared" si="6"/>
        <v>62.34499139264922</v>
      </c>
      <c r="G49" s="12">
        <f t="shared" si="7"/>
        <v>60.628096450579861</v>
      </c>
      <c r="H49" s="9">
        <f t="shared" si="8"/>
        <v>0.97246138136011051</v>
      </c>
      <c r="I49" s="9">
        <f t="shared" si="9"/>
        <v>2.8985507246376812E-3</v>
      </c>
      <c r="J49" s="9">
        <f t="shared" si="13"/>
        <v>4.1326833383885386</v>
      </c>
      <c r="K49" s="9">
        <f t="shared" si="14"/>
        <v>4.104758423426822</v>
      </c>
      <c r="L49">
        <f t="shared" si="10"/>
        <v>-1.0219046467984244E-2</v>
      </c>
      <c r="M49">
        <f t="shared" si="11"/>
        <v>72</v>
      </c>
    </row>
    <row r="50" spans="1:13">
      <c r="A50">
        <v>347</v>
      </c>
      <c r="B50" s="7">
        <f t="shared" si="3"/>
        <v>-11655.326959999999</v>
      </c>
      <c r="C50" s="7">
        <f t="shared" si="12"/>
        <v>-11568.443164862285</v>
      </c>
      <c r="D50" s="7">
        <f t="shared" si="4"/>
        <v>-47220.916879999997</v>
      </c>
      <c r="E50" s="5">
        <f t="shared" si="5"/>
        <v>-102.74488102345163</v>
      </c>
      <c r="F50" s="12">
        <f t="shared" si="6"/>
        <v>56.828246399819363</v>
      </c>
      <c r="G50" s="12">
        <f t="shared" si="7"/>
        <v>55.142313372169944</v>
      </c>
      <c r="H50" s="9">
        <f t="shared" si="8"/>
        <v>0.97033283385540503</v>
      </c>
      <c r="I50" s="9">
        <f t="shared" si="9"/>
        <v>2.881844380403458E-3</v>
      </c>
      <c r="J50" s="9">
        <f t="shared" si="13"/>
        <v>4.0400334978880101</v>
      </c>
      <c r="K50" s="9">
        <f t="shared" si="14"/>
        <v>4.0099173592344446</v>
      </c>
      <c r="L50">
        <f t="shared" si="10"/>
        <v>-1.102091880168532E-2</v>
      </c>
      <c r="M50">
        <f t="shared" si="11"/>
        <v>74</v>
      </c>
    </row>
    <row r="51" spans="1:13">
      <c r="A51">
        <v>349</v>
      </c>
      <c r="B51" s="7">
        <f t="shared" si="3"/>
        <v>-11456.75432</v>
      </c>
      <c r="C51" s="7">
        <f t="shared" si="12"/>
        <v>-11362.822707733483</v>
      </c>
      <c r="D51" s="7">
        <f t="shared" si="4"/>
        <v>-47266.35512</v>
      </c>
      <c r="E51" s="5">
        <f t="shared" si="5"/>
        <v>-102.87545103801294</v>
      </c>
      <c r="F51" s="12">
        <f t="shared" si="6"/>
        <v>51.854698445134524</v>
      </c>
      <c r="G51" s="12">
        <f t="shared" si="7"/>
        <v>50.202912350385176</v>
      </c>
      <c r="H51" s="9">
        <f t="shared" si="8"/>
        <v>0.96814587406198038</v>
      </c>
      <c r="I51" s="9">
        <f t="shared" si="9"/>
        <v>2.8653295128939827E-3</v>
      </c>
      <c r="J51" s="9">
        <f t="shared" si="13"/>
        <v>3.948445546676886</v>
      </c>
      <c r="K51" s="9">
        <f t="shared" si="14"/>
        <v>3.9160730399627934</v>
      </c>
      <c r="L51">
        <f t="shared" si="10"/>
        <v>-1.1846630539429498E-2</v>
      </c>
      <c r="M51">
        <f t="shared" si="11"/>
        <v>76</v>
      </c>
    </row>
    <row r="52" spans="1:13">
      <c r="A52">
        <v>351</v>
      </c>
      <c r="B52" s="7">
        <f t="shared" si="3"/>
        <v>-11258.181680000002</v>
      </c>
      <c r="C52" s="7">
        <f t="shared" si="12"/>
        <v>-11156.941858119264</v>
      </c>
      <c r="D52" s="7">
        <f t="shared" si="4"/>
        <v>-47311.793360000003</v>
      </c>
      <c r="E52" s="5">
        <f t="shared" si="5"/>
        <v>-103.00527493413315</v>
      </c>
      <c r="F52" s="12">
        <f t="shared" si="6"/>
        <v>47.365841848077466</v>
      </c>
      <c r="G52" s="12">
        <f t="shared" si="7"/>
        <v>45.750784610798362</v>
      </c>
      <c r="H52" s="9">
        <f t="shared" si="8"/>
        <v>0.96590249060790934</v>
      </c>
      <c r="I52" s="9">
        <f t="shared" si="9"/>
        <v>2.8490028490028491E-3</v>
      </c>
      <c r="J52" s="9">
        <f t="shared" si="13"/>
        <v>3.8579013328015019</v>
      </c>
      <c r="K52" s="9">
        <f t="shared" si="14"/>
        <v>3.8232089415372772</v>
      </c>
      <c r="L52">
        <f t="shared" si="10"/>
        <v>-1.2695585963310385E-2</v>
      </c>
      <c r="M52">
        <f t="shared" si="11"/>
        <v>78</v>
      </c>
    </row>
    <row r="53" spans="1:13">
      <c r="A53">
        <v>353</v>
      </c>
      <c r="B53" s="7">
        <f t="shared" si="3"/>
        <v>-11059.609039999996</v>
      </c>
      <c r="C53" s="7">
        <f t="shared" si="12"/>
        <v>-10950.80209975359</v>
      </c>
      <c r="D53" s="7">
        <f t="shared" si="4"/>
        <v>-47357.231599999999</v>
      </c>
      <c r="E53" s="5">
        <f t="shared" si="5"/>
        <v>-103.13436119049973</v>
      </c>
      <c r="F53" s="12">
        <f t="shared" si="6"/>
        <v>43.309980963413047</v>
      </c>
      <c r="G53" s="12">
        <f t="shared" si="7"/>
        <v>41.733698023364063</v>
      </c>
      <c r="H53" s="9">
        <f t="shared" si="8"/>
        <v>0.96360462634743294</v>
      </c>
      <c r="I53" s="9">
        <f t="shared" si="9"/>
        <v>2.8328611898016999E-3</v>
      </c>
      <c r="J53" s="9">
        <f t="shared" si="13"/>
        <v>3.7683831156839092</v>
      </c>
      <c r="K53" s="9">
        <f t="shared" si="14"/>
        <v>3.7313089085387183</v>
      </c>
      <c r="L53">
        <f t="shared" si="10"/>
        <v>-1.3567204988798737E-2</v>
      </c>
      <c r="M53">
        <f t="shared" si="11"/>
        <v>80</v>
      </c>
    </row>
    <row r="54" spans="1:13">
      <c r="A54">
        <v>355</v>
      </c>
      <c r="B54" s="7">
        <f t="shared" si="3"/>
        <v>-10861.036399999997</v>
      </c>
      <c r="C54" s="7">
        <f t="shared" si="12"/>
        <v>-10744.404899557321</v>
      </c>
      <c r="D54" s="7">
        <f t="shared" si="4"/>
        <v>-47402.669840000002</v>
      </c>
      <c r="E54" s="5">
        <f t="shared" si="5"/>
        <v>-103.26271814209204</v>
      </c>
      <c r="F54" s="12">
        <f t="shared" si="6"/>
        <v>39.641381282721547</v>
      </c>
      <c r="G54" s="12">
        <f t="shared" si="7"/>
        <v>38.105443422810758</v>
      </c>
      <c r="H54" s="9">
        <f t="shared" si="8"/>
        <v>0.96125417908734034</v>
      </c>
      <c r="I54" s="9">
        <f t="shared" si="9"/>
        <v>2.8169014084507044E-3</v>
      </c>
      <c r="J54" s="9">
        <f t="shared" si="13"/>
        <v>3.6798735545338417</v>
      </c>
      <c r="K54" s="9">
        <f t="shared" si="14"/>
        <v>3.6403571439172082</v>
      </c>
      <c r="L54">
        <f t="shared" si="10"/>
        <v>-1.4460922688321193E-2</v>
      </c>
      <c r="M54">
        <f t="shared" si="11"/>
        <v>82</v>
      </c>
    </row>
    <row r="55" spans="1:13">
      <c r="A55">
        <v>357</v>
      </c>
      <c r="B55" s="7">
        <f t="shared" si="3"/>
        <v>-10662.463759999999</v>
      </c>
      <c r="C55" s="7">
        <f t="shared" si="12"/>
        <v>-10537.751707922354</v>
      </c>
      <c r="D55" s="7">
        <f t="shared" si="4"/>
        <v>-47448.108079999998</v>
      </c>
      <c r="E55" s="5">
        <f t="shared" si="5"/>
        <v>-103.39035398341078</v>
      </c>
      <c r="F55" s="12">
        <f t="shared" si="6"/>
        <v>36.319533051909616</v>
      </c>
      <c r="G55" s="12">
        <f t="shared" si="7"/>
        <v>34.825093309659138</v>
      </c>
      <c r="H55" s="9">
        <f t="shared" si="8"/>
        <v>0.95885300231931525</v>
      </c>
      <c r="I55" s="9">
        <f t="shared" si="9"/>
        <v>2.8011204481792717E-3</v>
      </c>
      <c r="J55" s="9">
        <f t="shared" si="13"/>
        <v>3.5923556971501611</v>
      </c>
      <c r="K55" s="9">
        <f t="shared" si="14"/>
        <v>3.5503381990494769</v>
      </c>
      <c r="L55">
        <f t="shared" si="10"/>
        <v>-1.5376188831657672E-2</v>
      </c>
      <c r="M55">
        <f t="shared" si="11"/>
        <v>84</v>
      </c>
    </row>
    <row r="56" spans="1:13">
      <c r="A56">
        <v>359</v>
      </c>
      <c r="B56" s="7">
        <f t="shared" si="3"/>
        <v>-10463.89112</v>
      </c>
      <c r="C56" s="7">
        <f t="shared" si="12"/>
        <v>-10330.843958989439</v>
      </c>
      <c r="D56" s="7">
        <f t="shared" si="4"/>
        <v>-47493.546320000001</v>
      </c>
      <c r="E56" s="5">
        <f t="shared" si="5"/>
        <v>-103.51727677161716</v>
      </c>
      <c r="F56" s="12">
        <f t="shared" si="6"/>
        <v>33.308511638894174</v>
      </c>
      <c r="G56" s="12">
        <f t="shared" si="7"/>
        <v>31.85635732453332</v>
      </c>
      <c r="H56" s="9">
        <f t="shared" si="8"/>
        <v>0.95640290595677113</v>
      </c>
      <c r="I56" s="9">
        <f t="shared" si="9"/>
        <v>2.7855153203342618E-3</v>
      </c>
      <c r="J56" s="9">
        <f t="shared" si="13"/>
        <v>3.5058129690966608</v>
      </c>
      <c r="K56" s="9">
        <f t="shared" si="14"/>
        <v>3.4612369641265022</v>
      </c>
      <c r="L56">
        <f t="shared" si="10"/>
        <v>-1.6312467442484435E-2</v>
      </c>
      <c r="M56">
        <f t="shared" si="11"/>
        <v>86</v>
      </c>
    </row>
    <row r="57" spans="1:13">
      <c r="A57">
        <v>361</v>
      </c>
      <c r="B57" s="7">
        <f t="shared" si="3"/>
        <v>-10265.318480000002</v>
      </c>
      <c r="C57" s="7">
        <f t="shared" si="12"/>
        <v>-10123.683070919795</v>
      </c>
      <c r="D57" s="7">
        <f t="shared" si="4"/>
        <v>-47538.984559999997</v>
      </c>
      <c r="E57" s="5">
        <f t="shared" si="5"/>
        <v>-103.64349442958506</v>
      </c>
      <c r="F57" s="12">
        <f t="shared" si="6"/>
        <v>30.576421209919587</v>
      </c>
      <c r="G57" s="12">
        <f t="shared" si="7"/>
        <v>29.167021165244961</v>
      </c>
      <c r="H57" s="9">
        <f t="shared" si="8"/>
        <v>0.953905657074825</v>
      </c>
      <c r="I57" s="9">
        <f t="shared" si="9"/>
        <v>2.7700831024930748E-3</v>
      </c>
      <c r="J57" s="9">
        <f t="shared" si="13"/>
        <v>3.4202291632376594</v>
      </c>
      <c r="K57" s="9">
        <f t="shared" si="14"/>
        <v>3.373038658858567</v>
      </c>
      <c r="L57">
        <f t="shared" si="10"/>
        <v>-1.7269236370412833E-2</v>
      </c>
      <c r="M57">
        <f t="shared" si="11"/>
        <v>88</v>
      </c>
    </row>
    <row r="58" spans="1:13">
      <c r="A58">
        <v>363</v>
      </c>
      <c r="B58" s="7">
        <f t="shared" si="3"/>
        <v>-10066.745839999996</v>
      </c>
      <c r="C58" s="7">
        <f t="shared" si="12"/>
        <v>-9916.2704461606972</v>
      </c>
      <c r="D58" s="7">
        <f t="shared" si="4"/>
        <v>-47584.4228</v>
      </c>
      <c r="E58" s="5">
        <f t="shared" si="5"/>
        <v>-103.7690147488686</v>
      </c>
      <c r="F58" s="12">
        <f t="shared" si="6"/>
        <v>28.094910238173849</v>
      </c>
      <c r="G58" s="12">
        <f t="shared" si="7"/>
        <v>26.728457545343669</v>
      </c>
      <c r="H58" s="9">
        <f t="shared" si="8"/>
        <v>0.95136298065214964</v>
      </c>
      <c r="I58" s="9">
        <f t="shared" si="9"/>
        <v>2.7548209366391185E-3</v>
      </c>
      <c r="J58" s="9">
        <f t="shared" si="13"/>
        <v>3.3355884296195257</v>
      </c>
      <c r="K58" s="9">
        <f t="shared" si="14"/>
        <v>3.2857288234855933</v>
      </c>
      <c r="L58">
        <f t="shared" si="10"/>
        <v>-1.8245986877903603E-2</v>
      </c>
      <c r="M58">
        <f t="shared" si="11"/>
        <v>90</v>
      </c>
    </row>
    <row r="59" spans="1:13">
      <c r="A59">
        <v>365</v>
      </c>
      <c r="B59" s="7">
        <f t="shared" si="3"/>
        <v>-9868.1731999999975</v>
      </c>
      <c r="C59" s="7">
        <f t="shared" si="12"/>
        <v>-9708.6074717052343</v>
      </c>
      <c r="D59" s="7">
        <f t="shared" si="4"/>
        <v>-47629.861040000003</v>
      </c>
      <c r="E59" s="5">
        <f t="shared" si="5"/>
        <v>-103.89384539258839</v>
      </c>
      <c r="F59" s="12">
        <f t="shared" si="6"/>
        <v>25.838749032431142</v>
      </c>
      <c r="G59" s="12">
        <f t="shared" si="7"/>
        <v>24.515199429794695</v>
      </c>
      <c r="H59" s="9">
        <f t="shared" si="8"/>
        <v>0.94877656031353486</v>
      </c>
      <c r="I59" s="9">
        <f t="shared" si="9"/>
        <v>2.7397260273972603E-3</v>
      </c>
      <c r="J59" s="9">
        <f t="shared" si="13"/>
        <v>3.2518752656848813</v>
      </c>
      <c r="K59" s="9">
        <f t="shared" si="14"/>
        <v>3.1992933100811087</v>
      </c>
      <c r="L59">
        <f t="shared" si="10"/>
        <v>-1.924222324147068E-2</v>
      </c>
      <c r="M59">
        <f t="shared" si="11"/>
        <v>92</v>
      </c>
    </row>
    <row r="60" spans="1:13">
      <c r="A60">
        <v>367</v>
      </c>
      <c r="B60" s="7">
        <f t="shared" si="3"/>
        <v>-9669.6005599999989</v>
      </c>
      <c r="C60" s="7">
        <f t="shared" si="12"/>
        <v>-9500.6955193463291</v>
      </c>
      <c r="D60" s="7">
        <f t="shared" si="4"/>
        <v>-47675.299279999999</v>
      </c>
      <c r="E60" s="5">
        <f t="shared" si="5"/>
        <v>-104.01799389823888</v>
      </c>
      <c r="F60" s="12">
        <f t="shared" si="6"/>
        <v>23.78546088456692</v>
      </c>
      <c r="G60" s="12">
        <f t="shared" si="7"/>
        <v>22.504567174359099</v>
      </c>
      <c r="H60" s="9">
        <f t="shared" si="8"/>
        <v>0.94614803907209877</v>
      </c>
      <c r="I60" s="9">
        <f t="shared" si="9"/>
        <v>2.7247956403269754E-3</v>
      </c>
      <c r="J60" s="9">
        <f t="shared" si="13"/>
        <v>3.1690745068067452</v>
      </c>
      <c r="K60" s="9">
        <f t="shared" si="14"/>
        <v>3.1137182741386709</v>
      </c>
      <c r="L60">
        <f t="shared" si="10"/>
        <v>-2.0257462366604473E-2</v>
      </c>
      <c r="M60">
        <f t="shared" si="11"/>
        <v>94</v>
      </c>
    </row>
    <row r="61" spans="1:13">
      <c r="A61">
        <v>369</v>
      </c>
      <c r="B61" s="7">
        <f t="shared" si="3"/>
        <v>-9471.0279200000004</v>
      </c>
      <c r="C61" s="7">
        <f t="shared" si="12"/>
        <v>-9292.5359459252577</v>
      </c>
      <c r="D61" s="7">
        <f t="shared" si="4"/>
        <v>-47720.737520000002</v>
      </c>
      <c r="E61" s="5">
        <f t="shared" si="5"/>
        <v>-104.14146768041937</v>
      </c>
      <c r="F61" s="12">
        <f t="shared" si="6"/>
        <v>21.914999633137803</v>
      </c>
      <c r="G61" s="12">
        <f t="shared" si="7"/>
        <v>20.676342378710068</v>
      </c>
      <c r="H61" s="9">
        <f t="shared" si="8"/>
        <v>0.94347902007012796</v>
      </c>
      <c r="I61" s="9">
        <f t="shared" si="9"/>
        <v>2.7100271002710027E-3</v>
      </c>
      <c r="J61" s="9">
        <f t="shared" si="13"/>
        <v>3.0871713171305397</v>
      </c>
      <c r="K61" s="9">
        <f t="shared" si="14"/>
        <v>3.0289901664301042</v>
      </c>
      <c r="L61">
        <f t="shared" si="10"/>
        <v>-2.12912334158816E-2</v>
      </c>
      <c r="M61">
        <f t="shared" si="11"/>
        <v>96</v>
      </c>
    </row>
    <row r="62" spans="1:13">
      <c r="A62">
        <v>371</v>
      </c>
      <c r="B62" s="7">
        <f t="shared" si="3"/>
        <v>-9272.4552800000019</v>
      </c>
      <c r="C62" s="7">
        <f t="shared" si="12"/>
        <v>-9084.1300935747786</v>
      </c>
      <c r="D62" s="7">
        <f t="shared" si="4"/>
        <v>-47766.175759999998</v>
      </c>
      <c r="E62" s="5">
        <f t="shared" si="5"/>
        <v>-104.26427403349118</v>
      </c>
      <c r="F62" s="12">
        <f t="shared" si="6"/>
        <v>20.20946745930415</v>
      </c>
      <c r="G62" s="12">
        <f t="shared" si="7"/>
        <v>19.012482271611272</v>
      </c>
      <c r="H62" s="9">
        <f t="shared" si="8"/>
        <v>0.94077106731766935</v>
      </c>
      <c r="I62" s="9">
        <f t="shared" si="9"/>
        <v>2.6954177897574125E-3</v>
      </c>
      <c r="J62" s="9">
        <f t="shared" si="13"/>
        <v>3.0061511807122989</v>
      </c>
      <c r="K62" s="9">
        <f t="shared" si="14"/>
        <v>2.9450957251253458</v>
      </c>
      <c r="L62">
        <f t="shared" si="10"/>
        <v>-2.234307744973954E-2</v>
      </c>
      <c r="M62">
        <f t="shared" si="11"/>
        <v>98</v>
      </c>
    </row>
    <row r="63" spans="1:13">
      <c r="A63">
        <v>373</v>
      </c>
      <c r="B63" s="7">
        <f t="shared" si="3"/>
        <v>-9073.8826399999962</v>
      </c>
      <c r="C63" s="7">
        <f t="shared" si="12"/>
        <v>-8875.4792899569966</v>
      </c>
      <c r="D63" s="7">
        <f t="shared" si="4"/>
        <v>-47811.614000000001</v>
      </c>
      <c r="E63" s="5">
        <f t="shared" si="5"/>
        <v>-104.38642013416354</v>
      </c>
      <c r="F63" s="12">
        <f t="shared" si="6"/>
        <v>18.652867599229094</v>
      </c>
      <c r="G63" s="12">
        <f t="shared" si="7"/>
        <v>17.496869306674942</v>
      </c>
      <c r="H63" s="9">
        <f t="shared" si="8"/>
        <v>0.93802570642800642</v>
      </c>
      <c r="I63" s="9">
        <f t="shared" si="9"/>
        <v>2.6809651474530832E-3</v>
      </c>
      <c r="J63" s="9">
        <f t="shared" si="13"/>
        <v>2.9259998929419728</v>
      </c>
      <c r="K63" s="9">
        <f t="shared" si="14"/>
        <v>2.8620219681641021</v>
      </c>
      <c r="L63">
        <f t="shared" si="10"/>
        <v>-2.3412547079429885E-2</v>
      </c>
      <c r="M63">
        <f t="shared" si="11"/>
        <v>100</v>
      </c>
    </row>
    <row r="64" spans="1:13">
      <c r="A64">
        <v>375</v>
      </c>
      <c r="B64" s="7">
        <f t="shared" si="3"/>
        <v>-8875.3099999999977</v>
      </c>
      <c r="C64" s="7">
        <f t="shared" si="12"/>
        <v>-8666.584848496168</v>
      </c>
      <c r="D64" s="7">
        <f t="shared" si="4"/>
        <v>-47857.052239999997</v>
      </c>
      <c r="E64" s="5">
        <f t="shared" si="5"/>
        <v>-104.50791304401022</v>
      </c>
      <c r="F64" s="12">
        <f t="shared" si="6"/>
        <v>17.230887397165478</v>
      </c>
      <c r="G64" s="12">
        <f t="shared" si="7"/>
        <v>16.115091382019848</v>
      </c>
      <c r="H64" s="9">
        <f t="shared" si="8"/>
        <v>0.93524442534926078</v>
      </c>
      <c r="I64" s="9">
        <f t="shared" si="9"/>
        <v>2.6666666666666666E-3</v>
      </c>
      <c r="J64" s="9">
        <f t="shared" si="13"/>
        <v>2.8467035522411988</v>
      </c>
      <c r="K64" s="9">
        <f t="shared" si="14"/>
        <v>2.7797561858699922</v>
      </c>
      <c r="L64">
        <f t="shared" si="10"/>
        <v>-2.4499206131672946E-2</v>
      </c>
      <c r="M64">
        <f t="shared" si="11"/>
        <v>102</v>
      </c>
    </row>
    <row r="65" spans="1:13">
      <c r="A65">
        <v>377</v>
      </c>
      <c r="B65" s="7">
        <f t="shared" si="3"/>
        <v>-8676.7373599999992</v>
      </c>
      <c r="C65" s="7">
        <f t="shared" si="12"/>
        <v>-8457.4480686064653</v>
      </c>
      <c r="D65" s="7">
        <f t="shared" si="4"/>
        <v>-47902.49048</v>
      </c>
      <c r="E65" s="5">
        <f t="shared" si="5"/>
        <v>-104.62875971191919</v>
      </c>
      <c r="F65" s="12">
        <f t="shared" si="6"/>
        <v>15.930707755408468</v>
      </c>
      <c r="G65" s="12">
        <f t="shared" si="7"/>
        <v>14.854248725644032</v>
      </c>
      <c r="H65" s="9">
        <f t="shared" si="8"/>
        <v>0.93242867509141403</v>
      </c>
      <c r="I65" s="9">
        <f t="shared" si="9"/>
        <v>2.6525198938992041E-3</v>
      </c>
      <c r="J65" s="9">
        <f t="shared" si="13"/>
        <v>2.7682485520253137</v>
      </c>
      <c r="K65" s="9">
        <f t="shared" si="14"/>
        <v>2.6982859337981777</v>
      </c>
      <c r="L65">
        <f t="shared" si="10"/>
        <v>-2.5602629324569193E-2</v>
      </c>
      <c r="M65">
        <f t="shared" si="11"/>
        <v>104</v>
      </c>
    </row>
    <row r="66" spans="1:13">
      <c r="A66">
        <v>379</v>
      </c>
      <c r="B66" s="7">
        <f t="shared" ref="B66:B126" si="15">$B$4-A66*$B$5</f>
        <v>-8478.1647200000007</v>
      </c>
      <c r="C66" s="7">
        <f t="shared" ref="C66:C126" si="16">$B$4-A66*$B$5+$B$6*(A66-298-A66*LN(A66/298))</f>
        <v>-8248.0702359149927</v>
      </c>
      <c r="D66" s="7">
        <f t="shared" si="4"/>
        <v>-47947.928720000004</v>
      </c>
      <c r="E66" s="5">
        <f t="shared" si="5"/>
        <v>-104.74896697647759</v>
      </c>
      <c r="F66" s="12">
        <f t="shared" ref="F66:F126" si="17">EXP(J66)</f>
        <v>14.740835577661803</v>
      </c>
      <c r="G66" s="12">
        <f t="shared" ref="G66:G126" si="18">EXP(K66)</f>
        <v>13.702784026579719</v>
      </c>
      <c r="H66" s="9">
        <f t="shared" si="8"/>
        <v>0.92957987044810786</v>
      </c>
      <c r="I66" s="9">
        <f t="shared" ref="I66:I126" si="19">1/A66</f>
        <v>2.6385224274406332E-3</v>
      </c>
      <c r="J66" s="9">
        <f t="shared" ref="J66:J126" si="20">(B66/(-8.314*A66))</f>
        <v>2.6906215729198868</v>
      </c>
      <c r="K66" s="9">
        <f t="shared" ref="K66:K126" si="21">(C66/(-8.314*A66))</f>
        <v>2.6175990258079462</v>
      </c>
      <c r="L66">
        <f t="shared" ref="L66:L126" si="22">(A66-298)/A66-LN(A66/298)</f>
        <v>-2.6722401954330705E-2</v>
      </c>
      <c r="M66">
        <f t="shared" si="11"/>
        <v>106</v>
      </c>
    </row>
    <row r="67" spans="1:13">
      <c r="A67">
        <v>381</v>
      </c>
      <c r="B67" s="7">
        <f t="shared" si="15"/>
        <v>-8279.5920800000022</v>
      </c>
      <c r="C67" s="7">
        <f t="shared" si="16"/>
        <v>-8038.4526224800375</v>
      </c>
      <c r="D67" s="7">
        <f t="shared" si="4"/>
        <v>-47993.366959999999</v>
      </c>
      <c r="E67" s="5">
        <f t="shared" si="5"/>
        <v>-104.86854156829388</v>
      </c>
      <c r="F67" s="12">
        <f t="shared" si="17"/>
        <v>13.650956265017415</v>
      </c>
      <c r="G67" s="12">
        <f t="shared" si="18"/>
        <v>12.650332853436334</v>
      </c>
      <c r="H67" s="9">
        <f t="shared" si="8"/>
        <v>0.9266993907126253</v>
      </c>
      <c r="I67" s="9">
        <f t="shared" si="19"/>
        <v>2.6246719160104987E-3</v>
      </c>
      <c r="J67" s="9">
        <f t="shared" si="20"/>
        <v>2.6138095752223904</v>
      </c>
      <c r="K67" s="9">
        <f t="shared" si="21"/>
        <v>2.5376835273519722</v>
      </c>
      <c r="L67">
        <f t="shared" si="22"/>
        <v>-2.7858119592425096E-2</v>
      </c>
      <c r="M67">
        <f t="shared" si="11"/>
        <v>108</v>
      </c>
    </row>
    <row r="68" spans="1:13">
      <c r="A68">
        <v>383</v>
      </c>
      <c r="B68" s="7">
        <f t="shared" si="15"/>
        <v>-8081.0194399999964</v>
      </c>
      <c r="C68" s="7">
        <f t="shared" si="16"/>
        <v>-7828.5964870047474</v>
      </c>
      <c r="D68" s="7">
        <f t="shared" si="4"/>
        <v>-48038.805200000003</v>
      </c>
      <c r="E68" s="5">
        <f t="shared" si="5"/>
        <v>-104.98749011225914</v>
      </c>
      <c r="F68" s="12">
        <f t="shared" si="17"/>
        <v>12.651803720376583</v>
      </c>
      <c r="G68" s="12">
        <f t="shared" si="18"/>
        <v>11.687591798188368</v>
      </c>
      <c r="H68" s="9">
        <f t="shared" si="8"/>
        <v>0.92378858038753109</v>
      </c>
      <c r="I68" s="9">
        <f t="shared" si="19"/>
        <v>2.6109660574412533E-3</v>
      </c>
      <c r="J68" s="9">
        <f t="shared" si="20"/>
        <v>2.5377997916000616</v>
      </c>
      <c r="K68" s="9">
        <f t="shared" si="21"/>
        <v>2.4585277489744084</v>
      </c>
      <c r="L68">
        <f t="shared" si="22"/>
        <v>-2.9009387792735097E-2</v>
      </c>
      <c r="M68">
        <f t="shared" si="11"/>
        <v>110</v>
      </c>
    </row>
    <row r="69" spans="1:13">
      <c r="A69">
        <v>385</v>
      </c>
      <c r="B69" s="7">
        <f t="shared" si="15"/>
        <v>-7882.4467999999979</v>
      </c>
      <c r="C69" s="7">
        <f t="shared" si="16"/>
        <v>-7618.5030750463948</v>
      </c>
      <c r="D69" s="7">
        <f t="shared" si="4"/>
        <v>-48084.243439999998</v>
      </c>
      <c r="E69" s="5">
        <f t="shared" si="5"/>
        <v>-105.10581912974962</v>
      </c>
      <c r="F69" s="12">
        <f t="shared" si="17"/>
        <v>11.73504565759864</v>
      </c>
      <c r="G69" s="12">
        <f t="shared" si="18"/>
        <v>10.806202123672259</v>
      </c>
      <c r="H69" s="9">
        <f t="shared" si="8"/>
        <v>0.92084874988748433</v>
      </c>
      <c r="I69" s="9">
        <f t="shared" si="19"/>
        <v>2.5974025974025974E-3</v>
      </c>
      <c r="J69" s="9">
        <f t="shared" si="20"/>
        <v>2.4625797200153703</v>
      </c>
      <c r="K69" s="9">
        <f t="shared" si="21"/>
        <v>2.3801202400102457</v>
      </c>
      <c r="L69">
        <f t="shared" si="22"/>
        <v>-3.0175821808353792E-2</v>
      </c>
      <c r="M69">
        <f t="shared" si="11"/>
        <v>112</v>
      </c>
    </row>
    <row r="70" spans="1:13">
      <c r="A70">
        <v>387</v>
      </c>
      <c r="B70" s="7">
        <f t="shared" si="15"/>
        <v>-7683.8741599999994</v>
      </c>
      <c r="C70" s="7">
        <f t="shared" si="16"/>
        <v>-7408.173619221192</v>
      </c>
      <c r="D70" s="7">
        <f t="shared" si="4"/>
        <v>-48129.681680000002</v>
      </c>
      <c r="E70" s="5">
        <f t="shared" si="5"/>
        <v>-105.22353504077212</v>
      </c>
      <c r="F70" s="12">
        <f t="shared" si="17"/>
        <v>10.893182304273786</v>
      </c>
      <c r="G70" s="12">
        <f t="shared" si="18"/>
        <v>9.9986469863867491</v>
      </c>
      <c r="H70" s="9">
        <f t="shared" si="8"/>
        <v>0.91788117623478327</v>
      </c>
      <c r="I70" s="9">
        <f t="shared" si="19"/>
        <v>2.5839793281653748E-3</v>
      </c>
      <c r="J70" s="9">
        <f t="shared" si="20"/>
        <v>2.3881371168708299</v>
      </c>
      <c r="K70" s="9">
        <f t="shared" si="21"/>
        <v>2.3024497824786656</v>
      </c>
      <c r="L70">
        <f t="shared" si="22"/>
        <v>-3.1357046317659065E-2</v>
      </c>
      <c r="M70">
        <f t="shared" si="11"/>
        <v>114</v>
      </c>
    </row>
    <row r="71" spans="1:13">
      <c r="A71">
        <v>389</v>
      </c>
      <c r="B71" s="7">
        <f t="shared" si="15"/>
        <v>-7485.3015200000009</v>
      </c>
      <c r="C71" s="7">
        <f t="shared" si="16"/>
        <v>-7197.6093394049758</v>
      </c>
      <c r="D71" s="7">
        <f t="shared" si="4"/>
        <v>-48175.119919999997</v>
      </c>
      <c r="E71" s="5">
        <f t="shared" si="5"/>
        <v>-105.34064416605405</v>
      </c>
      <c r="F71" s="12">
        <f t="shared" si="17"/>
        <v>10.119456838817415</v>
      </c>
      <c r="G71" s="12">
        <f t="shared" si="18"/>
        <v>9.2581605587610269</v>
      </c>
      <c r="H71" s="9">
        <f t="shared" si="8"/>
        <v>0.9148871037472559</v>
      </c>
      <c r="I71" s="9">
        <f t="shared" si="19"/>
        <v>2.5706940874035988E-3</v>
      </c>
      <c r="J71" s="9">
        <f t="shared" si="20"/>
        <v>2.3144599903653083</v>
      </c>
      <c r="K71" s="9">
        <f t="shared" si="21"/>
        <v>2.2255053851634945</v>
      </c>
      <c r="L71">
        <f t="shared" si="22"/>
        <v>-3.2552695159314277E-2</v>
      </c>
      <c r="M71">
        <f t="shared" si="11"/>
        <v>116</v>
      </c>
    </row>
    <row r="72" spans="1:13">
      <c r="A72">
        <v>391</v>
      </c>
      <c r="B72" s="7">
        <f t="shared" si="15"/>
        <v>-7286.7288800000024</v>
      </c>
      <c r="C72" s="7">
        <f t="shared" si="16"/>
        <v>-6986.8114429296993</v>
      </c>
      <c r="D72" s="7">
        <f t="shared" si="4"/>
        <v>-48220.55816</v>
      </c>
      <c r="E72" s="5">
        <f t="shared" si="5"/>
        <v>-105.45715272908006</v>
      </c>
      <c r="F72" s="12">
        <f t="shared" si="17"/>
        <v>9.4077761195277372</v>
      </c>
      <c r="G72" s="12">
        <f t="shared" si="18"/>
        <v>8.5786475929269255</v>
      </c>
      <c r="H72" s="9">
        <f t="shared" si="8"/>
        <v>0.91186774471813925</v>
      </c>
      <c r="I72" s="9">
        <f t="shared" si="19"/>
        <v>2.5575447570332483E-3</v>
      </c>
      <c r="J72" s="9">
        <f t="shared" si="20"/>
        <v>2.2415365940542169</v>
      </c>
      <c r="K72" s="9">
        <f t="shared" si="21"/>
        <v>2.1492762778740384</v>
      </c>
      <c r="L72">
        <f t="shared" si="22"/>
        <v>-3.3762411075869275E-2</v>
      </c>
      <c r="M72">
        <f t="shared" si="11"/>
        <v>118</v>
      </c>
    </row>
    <row r="73" spans="1:13">
      <c r="A73">
        <v>393</v>
      </c>
      <c r="B73" s="7">
        <f t="shared" si="15"/>
        <v>-7088.1562399999966</v>
      </c>
      <c r="C73" s="7">
        <f t="shared" si="16"/>
        <v>-6775.78112477593</v>
      </c>
      <c r="D73" s="7">
        <f t="shared" si="4"/>
        <v>-48265.996400000004</v>
      </c>
      <c r="E73" s="5">
        <f t="shared" si="5"/>
        <v>-105.57306685807652</v>
      </c>
      <c r="F73" s="12">
        <f t="shared" si="17"/>
        <v>8.7526404503907749</v>
      </c>
      <c r="G73" s="12">
        <f t="shared" si="18"/>
        <v>7.9546121561923799</v>
      </c>
      <c r="H73" s="9">
        <f t="shared" si="8"/>
        <v>0.90882428008764304</v>
      </c>
      <c r="I73" s="9">
        <f t="shared" si="19"/>
        <v>2.5445292620865142E-3</v>
      </c>
      <c r="J73" s="9">
        <f t="shared" si="20"/>
        <v>2.1693554206063399</v>
      </c>
      <c r="K73" s="9">
        <f t="shared" si="21"/>
        <v>2.0737519058799405</v>
      </c>
      <c r="L73">
        <f t="shared" si="22"/>
        <v>-3.4985845465637933E-2</v>
      </c>
      <c r="M73">
        <f t="shared" si="11"/>
        <v>120</v>
      </c>
    </row>
    <row r="74" spans="1:13">
      <c r="A74">
        <v>395</v>
      </c>
      <c r="B74" s="7">
        <f t="shared" si="15"/>
        <v>-6889.5835999999981</v>
      </c>
      <c r="C74" s="7">
        <f t="shared" si="16"/>
        <v>-6564.519567761442</v>
      </c>
      <c r="D74" s="7">
        <f t="shared" si="4"/>
        <v>-48311.434639999999</v>
      </c>
      <c r="E74" s="5">
        <f t="shared" si="5"/>
        <v>-105.68839258794571</v>
      </c>
      <c r="F74" s="12">
        <f t="shared" si="17"/>
        <v>8.1490812900399554</v>
      </c>
      <c r="G74" s="12">
        <f t="shared" si="18"/>
        <v>7.3810944310956863</v>
      </c>
      <c r="H74" s="9">
        <f t="shared" si="8"/>
        <v>0.90575786010590853</v>
      </c>
      <c r="I74" s="9">
        <f t="shared" si="19"/>
        <v>2.5316455696202532E-3</v>
      </c>
      <c r="J74" s="9">
        <f t="shared" si="20"/>
        <v>2.0979051957503425</v>
      </c>
      <c r="K74" s="9">
        <f t="shared" si="21"/>
        <v>1.9989219245139178</v>
      </c>
      <c r="L74">
        <f t="shared" si="22"/>
        <v>-3.6222658142552905E-2</v>
      </c>
      <c r="M74">
        <f t="shared" si="11"/>
        <v>122</v>
      </c>
    </row>
    <row r="75" spans="1:13">
      <c r="A75">
        <v>397</v>
      </c>
      <c r="B75" s="7">
        <f t="shared" si="15"/>
        <v>-6691.0109599999996</v>
      </c>
      <c r="C75" s="7">
        <f t="shared" si="16"/>
        <v>-6353.0279427259356</v>
      </c>
      <c r="D75" s="7">
        <f t="shared" si="4"/>
        <v>-48356.872880000003</v>
      </c>
      <c r="E75" s="5">
        <f t="shared" si="5"/>
        <v>-105.80313586215129</v>
      </c>
      <c r="F75" s="12">
        <f t="shared" si="17"/>
        <v>7.5926059500258569</v>
      </c>
      <c r="G75" s="12">
        <f t="shared" si="18"/>
        <v>6.8536146137327885</v>
      </c>
      <c r="H75" s="9">
        <f t="shared" si="8"/>
        <v>0.902669604987132</v>
      </c>
      <c r="I75" s="9">
        <f t="shared" si="19"/>
        <v>2.5188916876574307E-3</v>
      </c>
      <c r="J75" s="9">
        <f t="shared" si="20"/>
        <v>2.0271748724042298</v>
      </c>
      <c r="K75" s="9">
        <f t="shared" si="21"/>
        <v>1.9247761939364623</v>
      </c>
      <c r="L75">
        <f t="shared" si="22"/>
        <v>-3.7472517103700226E-2</v>
      </c>
      <c r="M75">
        <f t="shared" si="11"/>
        <v>124</v>
      </c>
    </row>
    <row r="76" spans="1:13">
      <c r="A76">
        <v>399</v>
      </c>
      <c r="B76" s="7">
        <f t="shared" si="15"/>
        <v>-6492.4383200000011</v>
      </c>
      <c r="C76" s="7">
        <f t="shared" si="16"/>
        <v>-6141.3074087120885</v>
      </c>
      <c r="D76" s="7">
        <f t="shared" si="4"/>
        <v>-48402.311119999998</v>
      </c>
      <c r="E76" s="5">
        <f t="shared" si="5"/>
        <v>-105.91730253455617</v>
      </c>
      <c r="F76" s="12">
        <f t="shared" si="17"/>
        <v>7.0791484495267936</v>
      </c>
      <c r="G76" s="12">
        <f t="shared" si="18"/>
        <v>6.3681230660674597</v>
      </c>
      <c r="H76" s="9">
        <f t="shared" si="8"/>
        <v>0.89956060555463246</v>
      </c>
      <c r="I76" s="9">
        <f t="shared" si="19"/>
        <v>2.5062656641604009E-3</v>
      </c>
      <c r="J76" s="9">
        <f t="shared" si="20"/>
        <v>1.9571536249813857</v>
      </c>
      <c r="K76" s="9">
        <f t="shared" si="21"/>
        <v>1.8513047740568913</v>
      </c>
      <c r="L76">
        <f t="shared" si="22"/>
        <v>-3.8735098304258531E-2</v>
      </c>
      <c r="M76">
        <f t="shared" si="11"/>
        <v>126</v>
      </c>
    </row>
    <row r="77" spans="1:13">
      <c r="A77">
        <v>401</v>
      </c>
      <c r="B77" s="7">
        <f t="shared" si="15"/>
        <v>-6293.8656799999953</v>
      </c>
      <c r="C77" s="7">
        <f t="shared" si="16"/>
        <v>-5929.3591131429584</v>
      </c>
      <c r="D77" s="7">
        <f t="shared" ref="D77:D140" si="23">$B$4+$B$6*(A77-298)</f>
        <v>-48447.749360000002</v>
      </c>
      <c r="E77" s="5">
        <f t="shared" ref="E77:E140" si="24">$B$5+$B$6*LN(A77/298)</f>
        <v>-106.03089837121456</v>
      </c>
      <c r="F77" s="12">
        <f t="shared" si="17"/>
        <v>6.6050257984717211</v>
      </c>
      <c r="G77" s="12">
        <f t="shared" si="18"/>
        <v>5.9209559837791295</v>
      </c>
      <c r="H77" s="9">
        <f t="shared" ref="H77:H140" si="25">G77/F77</f>
        <v>0.89643192387668302</v>
      </c>
      <c r="I77" s="9">
        <f t="shared" si="19"/>
        <v>2.4937655860349127E-3</v>
      </c>
      <c r="J77" s="9">
        <f t="shared" si="20"/>
        <v>1.8878308438669968</v>
      </c>
      <c r="K77" s="9">
        <f t="shared" si="21"/>
        <v>1.7784979196052921</v>
      </c>
      <c r="L77">
        <f t="shared" si="22"/>
        <v>-4.0010085439568632E-2</v>
      </c>
      <c r="M77">
        <f t="shared" ref="M77:M140" si="26">A77-273</f>
        <v>128</v>
      </c>
    </row>
    <row r="78" spans="1:13">
      <c r="A78">
        <v>403</v>
      </c>
      <c r="B78" s="7">
        <f t="shared" si="15"/>
        <v>-6095.2930399999968</v>
      </c>
      <c r="C78" s="7">
        <f t="shared" si="16"/>
        <v>-5717.1841919958542</v>
      </c>
      <c r="D78" s="7">
        <f t="shared" si="23"/>
        <v>-48493.187599999997</v>
      </c>
      <c r="E78" s="5">
        <f t="shared" si="24"/>
        <v>-106.14392905211946</v>
      </c>
      <c r="F78" s="12">
        <f t="shared" si="17"/>
        <v>6.1668990720097829</v>
      </c>
      <c r="G78" s="12">
        <f t="shared" si="18"/>
        <v>5.5087959331190559</v>
      </c>
      <c r="H78" s="9">
        <f t="shared" si="25"/>
        <v>0.8932845938929479</v>
      </c>
      <c r="I78" s="9">
        <f t="shared" si="19"/>
        <v>2.4813895781637717E-3</v>
      </c>
      <c r="J78" s="9">
        <f t="shared" si="20"/>
        <v>1.8191961300589568</v>
      </c>
      <c r="K78" s="9">
        <f t="shared" si="21"/>
        <v>1.7063460753501536</v>
      </c>
      <c r="L78">
        <f t="shared" si="22"/>
        <v>-4.1297169734082484E-2</v>
      </c>
      <c r="M78">
        <f t="shared" si="26"/>
        <v>130</v>
      </c>
    </row>
    <row r="79" spans="1:13">
      <c r="A79">
        <v>405</v>
      </c>
      <c r="B79" s="7">
        <f t="shared" si="15"/>
        <v>-5896.7203999999983</v>
      </c>
      <c r="C79" s="7">
        <f t="shared" si="16"/>
        <v>-5504.7837699727233</v>
      </c>
      <c r="D79" s="7">
        <f t="shared" si="23"/>
        <v>-48538.625840000001</v>
      </c>
      <c r="E79" s="5">
        <f t="shared" si="24"/>
        <v>-106.25640017290685</v>
      </c>
      <c r="F79" s="12">
        <f t="shared" si="17"/>
        <v>5.7617387182687523</v>
      </c>
      <c r="G79" s="12">
        <f t="shared" si="18"/>
        <v>5.128636690149067</v>
      </c>
      <c r="H79" s="9">
        <f t="shared" si="25"/>
        <v>0.89011962203140038</v>
      </c>
      <c r="I79" s="9">
        <f t="shared" si="19"/>
        <v>2.4691358024691358E-3</v>
      </c>
      <c r="J79" s="9">
        <f t="shared" si="20"/>
        <v>1.7512392899675391</v>
      </c>
      <c r="K79" s="9">
        <f t="shared" si="21"/>
        <v>1.6348398714566603</v>
      </c>
      <c r="L79">
        <f t="shared" si="22"/>
        <v>-4.2596049736937258E-2</v>
      </c>
      <c r="M79">
        <f t="shared" si="26"/>
        <v>132</v>
      </c>
    </row>
    <row r="80" spans="1:13">
      <c r="A80">
        <v>407</v>
      </c>
      <c r="B80" s="7">
        <f t="shared" si="15"/>
        <v>-5698.1477599999998</v>
      </c>
      <c r="C80" s="7">
        <f t="shared" si="16"/>
        <v>-5292.1589606672123</v>
      </c>
      <c r="D80" s="7">
        <f t="shared" si="23"/>
        <v>-48584.064079999996</v>
      </c>
      <c r="E80" s="5">
        <f t="shared" si="24"/>
        <v>-106.3683172465179</v>
      </c>
      <c r="F80" s="12">
        <f t="shared" si="17"/>
        <v>5.386793610045185</v>
      </c>
      <c r="G80" s="12">
        <f t="shared" si="18"/>
        <v>4.7777518852714316</v>
      </c>
      <c r="H80" s="9">
        <f t="shared" si="25"/>
        <v>0.88693798781560429</v>
      </c>
      <c r="I80" s="9">
        <f t="shared" si="19"/>
        <v>2.4570024570024569E-3</v>
      </c>
      <c r="J80" s="9">
        <f t="shared" si="20"/>
        <v>1.6839503303684202</v>
      </c>
      <c r="K80" s="9">
        <f t="shared" si="21"/>
        <v>1.5639701189808648</v>
      </c>
      <c r="L80">
        <f t="shared" si="22"/>
        <v>-4.3906431123922729E-2</v>
      </c>
      <c r="M80">
        <f t="shared" si="26"/>
        <v>134</v>
      </c>
    </row>
    <row r="81" spans="1:13">
      <c r="A81">
        <v>409</v>
      </c>
      <c r="B81" s="7">
        <f t="shared" si="15"/>
        <v>-5499.5751200000013</v>
      </c>
      <c r="C81" s="7">
        <f t="shared" si="16"/>
        <v>-5079.3108667284268</v>
      </c>
      <c r="D81" s="7">
        <f t="shared" si="23"/>
        <v>-48629.50232</v>
      </c>
      <c r="E81" s="5">
        <f t="shared" si="24"/>
        <v>-106.47968570482048</v>
      </c>
      <c r="F81" s="12">
        <f t="shared" si="17"/>
        <v>5.0395634108700911</v>
      </c>
      <c r="G81" s="12">
        <f t="shared" si="18"/>
        <v>4.4536670165308649</v>
      </c>
      <c r="H81" s="9">
        <f t="shared" si="25"/>
        <v>0.88374064446228096</v>
      </c>
      <c r="I81" s="9">
        <f t="shared" si="19"/>
        <v>2.4449877750611247E-3</v>
      </c>
      <c r="J81" s="9">
        <f t="shared" si="20"/>
        <v>1.6173194535037674</v>
      </c>
      <c r="K81" s="9">
        <f t="shared" si="21"/>
        <v>1.4937278054950842</v>
      </c>
      <c r="L81">
        <f t="shared" si="22"/>
        <v>-4.5228026505612529E-2</v>
      </c>
      <c r="M81">
        <f t="shared" si="26"/>
        <v>136</v>
      </c>
    </row>
    <row r="82" spans="1:13">
      <c r="A82">
        <v>411</v>
      </c>
      <c r="B82" s="7">
        <f t="shared" si="15"/>
        <v>-5301.0024799999956</v>
      </c>
      <c r="C82" s="7">
        <f t="shared" si="16"/>
        <v>-4866.2405800214829</v>
      </c>
      <c r="D82" s="7">
        <f t="shared" si="23"/>
        <v>-48674.940560000003</v>
      </c>
      <c r="E82" s="5">
        <f t="shared" si="24"/>
        <v>-106.59051090019103</v>
      </c>
      <c r="F82" s="12">
        <f t="shared" si="17"/>
        <v>4.7177738780051577</v>
      </c>
      <c r="G82" s="12">
        <f t="shared" si="18"/>
        <v>4.1541344479898541</v>
      </c>
      <c r="H82" s="9">
        <f t="shared" si="25"/>
        <v>0.88052851946909538</v>
      </c>
      <c r="I82" s="9">
        <f t="shared" si="19"/>
        <v>2.4330900243309003E-3</v>
      </c>
      <c r="J82" s="9">
        <f t="shared" si="20"/>
        <v>1.5513370523263592</v>
      </c>
      <c r="K82" s="9">
        <f t="shared" si="21"/>
        <v>1.424104090840087</v>
      </c>
      <c r="L82">
        <f t="shared" si="22"/>
        <v>-4.6560555241438373E-2</v>
      </c>
      <c r="M82">
        <f t="shared" si="26"/>
        <v>138</v>
      </c>
    </row>
    <row r="83" spans="1:13">
      <c r="A83">
        <v>413</v>
      </c>
      <c r="B83" s="7">
        <f t="shared" si="15"/>
        <v>-5102.4298399999971</v>
      </c>
      <c r="C83" s="7">
        <f t="shared" si="16"/>
        <v>-4652.949181784963</v>
      </c>
      <c r="D83" s="7">
        <f t="shared" si="23"/>
        <v>-48720.378799999999</v>
      </c>
      <c r="E83" s="5">
        <f t="shared" si="24"/>
        <v>-106.7007981070582</v>
      </c>
      <c r="F83" s="12">
        <f t="shared" si="17"/>
        <v>4.4193547703817142</v>
      </c>
      <c r="G83" s="12">
        <f t="shared" si="18"/>
        <v>3.8771110555843289</v>
      </c>
      <c r="H83" s="9">
        <f t="shared" si="25"/>
        <v>0.87730251519260805</v>
      </c>
      <c r="I83" s="9">
        <f t="shared" si="19"/>
        <v>2.4213075060532689E-3</v>
      </c>
      <c r="J83" s="9">
        <f t="shared" si="20"/>
        <v>1.4859937058819066</v>
      </c>
      <c r="K83" s="9">
        <f t="shared" si="21"/>
        <v>1.3550903029998009</v>
      </c>
      <c r="L83">
        <f t="shared" si="22"/>
        <v>-4.7903743259502418E-2</v>
      </c>
      <c r="M83">
        <f t="shared" si="26"/>
        <v>140</v>
      </c>
    </row>
    <row r="84" spans="1:13">
      <c r="A84">
        <v>415</v>
      </c>
      <c r="B84" s="7">
        <f t="shared" si="15"/>
        <v>-4903.8571999999986</v>
      </c>
      <c r="C84" s="7">
        <f t="shared" si="16"/>
        <v>-4439.4377427852651</v>
      </c>
      <c r="D84" s="7">
        <f t="shared" si="23"/>
        <v>-48765.817040000002</v>
      </c>
      <c r="E84" s="5">
        <f t="shared" si="24"/>
        <v>-106.810552523409</v>
      </c>
      <c r="F84" s="12">
        <f t="shared" si="17"/>
        <v>4.142420069188459</v>
      </c>
      <c r="G84" s="12">
        <f t="shared" si="18"/>
        <v>3.620738223151684</v>
      </c>
      <c r="H84" s="9">
        <f t="shared" si="25"/>
        <v>0.87406350941637423</v>
      </c>
      <c r="I84" s="9">
        <f t="shared" si="19"/>
        <v>2.4096385542168677E-3</v>
      </c>
      <c r="J84" s="9">
        <f t="shared" si="20"/>
        <v>1.4212801748248705</v>
      </c>
      <c r="K84" s="9">
        <f t="shared" si="21"/>
        <v>1.2866779340944046</v>
      </c>
      <c r="L84">
        <f t="shared" si="22"/>
        <v>-4.9257322881920307E-2</v>
      </c>
      <c r="M84">
        <f t="shared" si="26"/>
        <v>142</v>
      </c>
    </row>
    <row r="85" spans="1:13">
      <c r="A85">
        <v>417</v>
      </c>
      <c r="B85" s="7">
        <f t="shared" si="15"/>
        <v>-4705.2845600000001</v>
      </c>
      <c r="C85" s="7">
        <f t="shared" si="16"/>
        <v>-4225.7073234680292</v>
      </c>
      <c r="D85" s="7">
        <f t="shared" si="23"/>
        <v>-48811.255279999998</v>
      </c>
      <c r="E85" s="5">
        <f t="shared" si="24"/>
        <v>-106.91977927225892</v>
      </c>
      <c r="F85" s="12">
        <f t="shared" si="17"/>
        <v>3.885250253511642</v>
      </c>
      <c r="G85" s="12">
        <f t="shared" si="18"/>
        <v>3.3833239265571424</v>
      </c>
      <c r="H85" s="9">
        <f t="shared" si="25"/>
        <v>0.87081235590916217</v>
      </c>
      <c r="I85" s="9">
        <f t="shared" si="19"/>
        <v>2.3980815347721821E-3</v>
      </c>
      <c r="J85" s="9">
        <f t="shared" si="20"/>
        <v>1.3571873970633452</v>
      </c>
      <c r="K85" s="9">
        <f t="shared" si="21"/>
        <v>1.2188586364878833</v>
      </c>
      <c r="L85">
        <f t="shared" si="22"/>
        <v>-5.0621032655507325E-2</v>
      </c>
      <c r="M85">
        <f t="shared" si="26"/>
        <v>144</v>
      </c>
    </row>
    <row r="86" spans="1:13">
      <c r="A86">
        <v>419</v>
      </c>
      <c r="B86" s="7">
        <f t="shared" si="15"/>
        <v>-4506.7119200000016</v>
      </c>
      <c r="C86" s="7">
        <f t="shared" si="16"/>
        <v>-4011.758974106644</v>
      </c>
      <c r="D86" s="7">
        <f t="shared" si="23"/>
        <v>-48856.693520000001</v>
      </c>
      <c r="E86" s="5">
        <f t="shared" si="24"/>
        <v>-107.02848340308678</v>
      </c>
      <c r="F86" s="12">
        <f t="shared" si="17"/>
        <v>3.6462764037909778</v>
      </c>
      <c r="G86" s="12">
        <f t="shared" si="18"/>
        <v>3.1633266746897486</v>
      </c>
      <c r="H86" s="9">
        <f t="shared" si="25"/>
        <v>0.86754988497330765</v>
      </c>
      <c r="I86" s="9">
        <f t="shared" si="19"/>
        <v>2.3866348448687352E-3</v>
      </c>
      <c r="J86" s="9">
        <f t="shared" si="20"/>
        <v>1.2937064835286605</v>
      </c>
      <c r="K86" s="9">
        <f t="shared" si="21"/>
        <v>1.1516242190062265</v>
      </c>
      <c r="L86">
        <f t="shared" si="22"/>
        <v>-5.1994617187616277E-2</v>
      </c>
      <c r="M86">
        <f t="shared" si="26"/>
        <v>146</v>
      </c>
    </row>
    <row r="87" spans="1:13">
      <c r="A87">
        <v>421</v>
      </c>
      <c r="B87" s="7">
        <f t="shared" si="15"/>
        <v>-4308.1392799999958</v>
      </c>
      <c r="C87" s="7">
        <f t="shared" si="16"/>
        <v>-3797.5937349478918</v>
      </c>
      <c r="D87" s="7">
        <f t="shared" si="23"/>
        <v>-48902.131760000004</v>
      </c>
      <c r="E87" s="5">
        <f t="shared" si="24"/>
        <v>-107.13666989323541</v>
      </c>
      <c r="F87" s="12">
        <f t="shared" si="17"/>
        <v>3.4240659324462799</v>
      </c>
      <c r="G87" s="12">
        <f t="shared" si="18"/>
        <v>2.9593411031290304</v>
      </c>
      <c r="H87" s="9">
        <f t="shared" si="25"/>
        <v>0.86427690398320312</v>
      </c>
      <c r="I87" s="9">
        <f t="shared" si="19"/>
        <v>2.3752969121140144E-3</v>
      </c>
      <c r="J87" s="9">
        <f t="shared" si="20"/>
        <v>1.230828714065562</v>
      </c>
      <c r="K87" s="9">
        <f t="shared" si="21"/>
        <v>1.0849666432625997</v>
      </c>
      <c r="L87">
        <f t="shared" si="22"/>
        <v>-5.3377826986953258E-2</v>
      </c>
      <c r="M87">
        <f t="shared" si="26"/>
        <v>148</v>
      </c>
    </row>
    <row r="88" spans="1:13">
      <c r="A88">
        <v>423</v>
      </c>
      <c r="B88" s="7">
        <f t="shared" si="15"/>
        <v>-4109.5666399999973</v>
      </c>
      <c r="C88" s="7">
        <f t="shared" si="16"/>
        <v>-3583.2126363548919</v>
      </c>
      <c r="D88" s="7">
        <f t="shared" si="23"/>
        <v>-48947.57</v>
      </c>
      <c r="E88" s="5">
        <f t="shared" si="24"/>
        <v>-107.24434364927922</v>
      </c>
      <c r="F88" s="12">
        <f t="shared" si="17"/>
        <v>3.2173097643434563</v>
      </c>
      <c r="G88" s="12">
        <f t="shared" si="18"/>
        <v>2.7700850399916619</v>
      </c>
      <c r="H88" s="9">
        <f t="shared" si="25"/>
        <v>0.86099419791396503</v>
      </c>
      <c r="I88" s="9">
        <f t="shared" si="19"/>
        <v>2.3640661938534278E-3</v>
      </c>
      <c r="J88" s="9">
        <f t="shared" si="20"/>
        <v>1.168545533438996</v>
      </c>
      <c r="K88" s="9">
        <f t="shared" si="21"/>
        <v>1.0188780200860015</v>
      </c>
      <c r="L88">
        <f t="shared" si="22"/>
        <v>-5.477041830919499E-2</v>
      </c>
      <c r="M88">
        <f t="shared" si="26"/>
        <v>150</v>
      </c>
    </row>
    <row r="89" spans="1:13">
      <c r="A89">
        <v>425</v>
      </c>
      <c r="B89" s="7">
        <f t="shared" si="15"/>
        <v>-3910.9939999999988</v>
      </c>
      <c r="C89" s="7">
        <f t="shared" si="16"/>
        <v>-3368.6166989472404</v>
      </c>
      <c r="D89" s="7">
        <f t="shared" si="23"/>
        <v>-48993.008240000003</v>
      </c>
      <c r="E89" s="5">
        <f t="shared" si="24"/>
        <v>-107.35150950835944</v>
      </c>
      <c r="F89" s="12">
        <f t="shared" si="17"/>
        <v>3.0248108102281277</v>
      </c>
      <c r="G89" s="12">
        <f t="shared" si="18"/>
        <v>2.5943878842814496</v>
      </c>
      <c r="H89" s="9">
        <f t="shared" si="25"/>
        <v>0.85770252986030027</v>
      </c>
      <c r="I89" s="9">
        <f t="shared" si="19"/>
        <v>2.352941176470588E-3</v>
      </c>
      <c r="J89" s="9">
        <f t="shared" si="20"/>
        <v>1.1068485474536216</v>
      </c>
      <c r="K89" s="9">
        <f t="shared" si="21"/>
        <v>0.95335060604996269</v>
      </c>
      <c r="L89">
        <f t="shared" si="22"/>
        <v>-5.6172153007247649E-2</v>
      </c>
      <c r="M89">
        <f t="shared" si="26"/>
        <v>152</v>
      </c>
    </row>
    <row r="90" spans="1:13">
      <c r="A90">
        <v>427</v>
      </c>
      <c r="B90" s="7">
        <f t="shared" si="15"/>
        <v>-3712.4213600000003</v>
      </c>
      <c r="C90" s="7">
        <f t="shared" si="16"/>
        <v>-3153.806933738605</v>
      </c>
      <c r="D90" s="7">
        <f t="shared" si="23"/>
        <v>-49038.446479999999</v>
      </c>
      <c r="E90" s="5">
        <f t="shared" si="24"/>
        <v>-107.45817223948805</v>
      </c>
      <c r="F90" s="12">
        <f t="shared" si="17"/>
        <v>2.8454735942278337</v>
      </c>
      <c r="G90" s="12">
        <f t="shared" si="18"/>
        <v>2.4311801553566235</v>
      </c>
      <c r="H90" s="9">
        <f t="shared" si="25"/>
        <v>0.8544026415456385</v>
      </c>
      <c r="I90" s="9">
        <f t="shared" si="19"/>
        <v>2.34192037470726E-3</v>
      </c>
      <c r="J90" s="9">
        <f t="shared" si="20"/>
        <v>1.0457295191823954</v>
      </c>
      <c r="K90" s="9">
        <f t="shared" si="21"/>
        <v>0.88837680009808373</v>
      </c>
      <c r="L90">
        <f t="shared" si="22"/>
        <v>-5.7582798385983625E-2</v>
      </c>
      <c r="M90">
        <f t="shared" si="26"/>
        <v>154</v>
      </c>
    </row>
    <row r="91" spans="1:13">
      <c r="A91">
        <v>429</v>
      </c>
      <c r="B91" s="7">
        <f t="shared" si="15"/>
        <v>-3513.8487200000018</v>
      </c>
      <c r="C91" s="7">
        <f t="shared" si="16"/>
        <v>-2938.7843422716969</v>
      </c>
      <c r="D91" s="7">
        <f t="shared" si="23"/>
        <v>-49083.884720000002</v>
      </c>
      <c r="E91" s="5">
        <f t="shared" si="24"/>
        <v>-107.56433654482123</v>
      </c>
      <c r="F91" s="12">
        <f t="shared" si="17"/>
        <v>2.6782949123260806</v>
      </c>
      <c r="G91" s="12">
        <f t="shared" si="18"/>
        <v>2.2794840882152005</v>
      </c>
      <c r="H91" s="9">
        <f t="shared" si="25"/>
        <v>0.85109525382157569</v>
      </c>
      <c r="I91" s="9">
        <f t="shared" si="19"/>
        <v>2.331002331002331E-3</v>
      </c>
      <c r="J91" s="9">
        <f t="shared" si="20"/>
        <v>0.98518036530064479</v>
      </c>
      <c r="K91" s="9">
        <f t="shared" si="21"/>
        <v>0.82394914026322796</v>
      </c>
      <c r="L91">
        <f t="shared" si="22"/>
        <v>-5.9002127061307141E-2</v>
      </c>
      <c r="M91">
        <f t="shared" si="26"/>
        <v>156</v>
      </c>
    </row>
    <row r="92" spans="1:13">
      <c r="A92">
        <v>431</v>
      </c>
      <c r="B92" s="7">
        <f t="shared" si="15"/>
        <v>-3315.276079999996</v>
      </c>
      <c r="C92" s="7">
        <f t="shared" si="16"/>
        <v>-2723.5499167507196</v>
      </c>
      <c r="D92" s="7">
        <f t="shared" si="23"/>
        <v>-49129.322959999998</v>
      </c>
      <c r="E92" s="5">
        <f t="shared" si="24"/>
        <v>-107.6700070609032</v>
      </c>
      <c r="F92" s="12">
        <f t="shared" si="17"/>
        <v>2.5223554126191297</v>
      </c>
      <c r="G92" s="12">
        <f t="shared" si="18"/>
        <v>2.1384051634612518</v>
      </c>
      <c r="H92" s="9">
        <f t="shared" si="25"/>
        <v>0.84778106715770207</v>
      </c>
      <c r="I92" s="9">
        <f t="shared" si="19"/>
        <v>2.3201856148491878E-3</v>
      </c>
      <c r="J92" s="9">
        <f t="shared" si="20"/>
        <v>0.92519315252220313</v>
      </c>
      <c r="K92" s="9">
        <f t="shared" si="21"/>
        <v>0.76006030047735429</v>
      </c>
      <c r="L92">
        <f t="shared" si="22"/>
        <v>-6.0429916823401375E-2</v>
      </c>
      <c r="M92">
        <f t="shared" si="26"/>
        <v>158</v>
      </c>
    </row>
    <row r="93" spans="1:13">
      <c r="A93">
        <v>433</v>
      </c>
      <c r="B93" s="7">
        <f t="shared" si="15"/>
        <v>-3116.7034399999975</v>
      </c>
      <c r="C93" s="7">
        <f t="shared" si="16"/>
        <v>-2508.1046401714107</v>
      </c>
      <c r="D93" s="7">
        <f t="shared" si="23"/>
        <v>-49174.761200000001</v>
      </c>
      <c r="E93" s="5">
        <f t="shared" si="24"/>
        <v>-107.77518835988127</v>
      </c>
      <c r="F93" s="12">
        <f t="shared" si="17"/>
        <v>2.3768120004175928</v>
      </c>
      <c r="G93" s="12">
        <f t="shared" si="18"/>
        <v>2.0071244732930991</v>
      </c>
      <c r="H93" s="9">
        <f t="shared" si="25"/>
        <v>0.84446076212189203</v>
      </c>
      <c r="I93" s="9">
        <f t="shared" si="19"/>
        <v>2.3094688221709007E-3</v>
      </c>
      <c r="J93" s="9">
        <f t="shared" si="20"/>
        <v>0.86576009413432631</v>
      </c>
      <c r="K93" s="9">
        <f t="shared" si="21"/>
        <v>0.69670308746909293</v>
      </c>
      <c r="L93">
        <f t="shared" si="22"/>
        <v>-6.1865950504013778E-2</v>
      </c>
      <c r="M93">
        <f t="shared" si="26"/>
        <v>160</v>
      </c>
    </row>
    <row r="94" spans="1:13">
      <c r="A94">
        <v>435</v>
      </c>
      <c r="B94" s="7">
        <f t="shared" si="15"/>
        <v>-2918.130799999999</v>
      </c>
      <c r="C94" s="7">
        <f t="shared" si="16"/>
        <v>-2292.4494864485955</v>
      </c>
      <c r="D94" s="7">
        <f t="shared" si="23"/>
        <v>-49220.199439999997</v>
      </c>
      <c r="E94" s="5">
        <f t="shared" si="24"/>
        <v>-107.87988495069288</v>
      </c>
      <c r="F94" s="12">
        <f t="shared" si="17"/>
        <v>2.2408909820566207</v>
      </c>
      <c r="G94" s="12">
        <f t="shared" si="18"/>
        <v>1.8848918358585995</v>
      </c>
      <c r="H94" s="9">
        <f t="shared" si="25"/>
        <v>0.84113499985113238</v>
      </c>
      <c r="I94" s="9">
        <f t="shared" si="19"/>
        <v>2.2988505747126436E-3</v>
      </c>
      <c r="J94" s="9">
        <f t="shared" si="20"/>
        <v>0.80687354662817701</v>
      </c>
      <c r="K94" s="9">
        <f t="shared" si="21"/>
        <v>0.63387043774621821</v>
      </c>
      <c r="L94">
        <f t="shared" si="22"/>
        <v>-6.3310015847647505E-2</v>
      </c>
      <c r="M94">
        <f t="shared" si="26"/>
        <v>162</v>
      </c>
    </row>
    <row r="95" spans="1:13">
      <c r="A95">
        <v>437</v>
      </c>
      <c r="B95" s="7">
        <f t="shared" si="15"/>
        <v>-2719.5581600000005</v>
      </c>
      <c r="C95" s="7">
        <f t="shared" si="16"/>
        <v>-2076.5854205414748</v>
      </c>
      <c r="D95" s="7">
        <f t="shared" si="23"/>
        <v>-49265.63768</v>
      </c>
      <c r="E95" s="5">
        <f t="shared" si="24"/>
        <v>-107.98410128022546</v>
      </c>
      <c r="F95" s="12">
        <f t="shared" si="17"/>
        <v>2.1138818708112543</v>
      </c>
      <c r="G95" s="12">
        <f t="shared" si="18"/>
        <v>1.7710195800356965</v>
      </c>
      <c r="H95" s="9">
        <f t="shared" si="25"/>
        <v>0.83780442251298748</v>
      </c>
      <c r="I95" s="9">
        <f t="shared" si="19"/>
        <v>2.2883295194508009E-3</v>
      </c>
      <c r="J95" s="9">
        <f t="shared" si="20"/>
        <v>0.74852600642185541</v>
      </c>
      <c r="K95" s="9">
        <f t="shared" si="21"/>
        <v>0.57155541466035753</v>
      </c>
      <c r="L95">
        <f t="shared" si="22"/>
        <v>-6.4761905386524377E-2</v>
      </c>
      <c r="M95">
        <f t="shared" si="26"/>
        <v>164</v>
      </c>
    </row>
    <row r="96" spans="1:13">
      <c r="A96">
        <v>439</v>
      </c>
      <c r="B96" s="7">
        <f t="shared" si="15"/>
        <v>-2520.985520000002</v>
      </c>
      <c r="C96" s="7">
        <f t="shared" si="16"/>
        <v>-1860.5133985765738</v>
      </c>
      <c r="D96" s="7">
        <f t="shared" si="23"/>
        <v>-49311.075920000003</v>
      </c>
      <c r="E96" s="5">
        <f t="shared" si="24"/>
        <v>-108.08784173444973</v>
      </c>
      <c r="F96" s="12">
        <f t="shared" si="17"/>
        <v>1.9951317867333054</v>
      </c>
      <c r="G96" s="12">
        <f t="shared" si="18"/>
        <v>1.6648769312764948</v>
      </c>
      <c r="H96" s="9">
        <f t="shared" si="25"/>
        <v>0.83446965375778626</v>
      </c>
      <c r="I96" s="9">
        <f t="shared" si="19"/>
        <v>2.2779043280182231E-3</v>
      </c>
      <c r="J96" s="9">
        <f t="shared" si="20"/>
        <v>0.69071010667299437</v>
      </c>
      <c r="K96" s="9">
        <f t="shared" si="21"/>
        <v>0.50975120555129549</v>
      </c>
      <c r="L96">
        <f t="shared" si="22"/>
        <v>-6.6221416319197424E-2</v>
      </c>
      <c r="M96">
        <f t="shared" si="26"/>
        <v>166</v>
      </c>
    </row>
    <row r="97" spans="1:13">
      <c r="A97">
        <v>441</v>
      </c>
      <c r="B97" s="7">
        <f t="shared" si="15"/>
        <v>-2322.4128799999962</v>
      </c>
      <c r="C97" s="7">
        <f t="shared" si="16"/>
        <v>-1644.2343679684645</v>
      </c>
      <c r="D97" s="7">
        <f t="shared" si="23"/>
        <v>-49356.514159999999</v>
      </c>
      <c r="E97" s="5">
        <f t="shared" si="24"/>
        <v>-108.19111063952728</v>
      </c>
      <c r="F97" s="12">
        <f t="shared" si="17"/>
        <v>1.8840403896699975</v>
      </c>
      <c r="G97" s="12">
        <f t="shared" si="18"/>
        <v>1.5658849367394299</v>
      </c>
      <c r="H97" s="9">
        <f t="shared" si="25"/>
        <v>0.83113129916164119</v>
      </c>
      <c r="I97" s="9">
        <f t="shared" si="19"/>
        <v>2.2675736961451248E-3</v>
      </c>
      <c r="J97" s="9">
        <f t="shared" si="20"/>
        <v>0.63341861417808942</v>
      </c>
      <c r="K97" s="9">
        <f t="shared" si="21"/>
        <v>0.44845111896837792</v>
      </c>
      <c r="L97">
        <f t="shared" si="22"/>
        <v>-6.7688350392688668E-2</v>
      </c>
      <c r="M97">
        <f t="shared" si="26"/>
        <v>168</v>
      </c>
    </row>
    <row r="98" spans="1:13">
      <c r="A98">
        <v>443</v>
      </c>
      <c r="B98" s="7">
        <f t="shared" si="15"/>
        <v>-2123.8402399999977</v>
      </c>
      <c r="C98" s="7">
        <f t="shared" si="16"/>
        <v>-1427.7492675383201</v>
      </c>
      <c r="D98" s="7">
        <f t="shared" si="23"/>
        <v>-49401.952400000002</v>
      </c>
      <c r="E98" s="5">
        <f t="shared" si="24"/>
        <v>-108.29391226289319</v>
      </c>
      <c r="F98" s="12">
        <f t="shared" si="17"/>
        <v>1.7800552913109888</v>
      </c>
      <c r="G98" s="12">
        <f t="shared" si="18"/>
        <v>1.4735118746468865</v>
      </c>
      <c r="H98" s="9">
        <f t="shared" si="25"/>
        <v>0.82778994666040018</v>
      </c>
      <c r="I98" s="9">
        <f t="shared" si="19"/>
        <v>2.257336343115124E-3</v>
      </c>
      <c r="J98" s="9">
        <f t="shared" si="20"/>
        <v>0.57664442635582669</v>
      </c>
      <c r="K98" s="9">
        <f t="shared" si="21"/>
        <v>0.3876485819665923</v>
      </c>
      <c r="L98">
        <f t="shared" si="22"/>
        <v>-6.9162513788038171E-2</v>
      </c>
      <c r="M98">
        <f t="shared" si="26"/>
        <v>170</v>
      </c>
    </row>
    <row r="99" spans="1:13">
      <c r="A99">
        <v>445</v>
      </c>
      <c r="B99" s="7">
        <f t="shared" si="15"/>
        <v>-1925.2675999999992</v>
      </c>
      <c r="C99" s="7">
        <f t="shared" si="16"/>
        <v>-1211.0590276302669</v>
      </c>
      <c r="D99" s="7">
        <f t="shared" si="23"/>
        <v>-49447.390639999998</v>
      </c>
      <c r="E99" s="5">
        <f t="shared" si="24"/>
        <v>-108.39625081431402</v>
      </c>
      <c r="F99" s="12">
        <f t="shared" si="17"/>
        <v>1.6826678979432041</v>
      </c>
      <c r="G99" s="12">
        <f t="shared" si="18"/>
        <v>1.3872690987505505</v>
      </c>
      <c r="H99" s="9">
        <f t="shared" si="25"/>
        <v>0.82444616697464068</v>
      </c>
      <c r="I99" s="9">
        <f t="shared" si="19"/>
        <v>2.2471910112359553E-3</v>
      </c>
      <c r="J99" s="9">
        <f t="shared" si="20"/>
        <v>0.52038056831174151</v>
      </c>
      <c r="K99" s="9">
        <f t="shared" si="21"/>
        <v>0.32733713747496895</v>
      </c>
      <c r="L99">
        <f t="shared" si="22"/>
        <v>-7.0643717009150342E-2</v>
      </c>
      <c r="M99">
        <f t="shared" si="26"/>
        <v>172</v>
      </c>
    </row>
    <row r="100" spans="1:13">
      <c r="A100">
        <v>447</v>
      </c>
      <c r="B100" s="7">
        <f t="shared" si="15"/>
        <v>-1726.6949600000007</v>
      </c>
      <c r="C100" s="7">
        <f t="shared" si="16"/>
        <v>-994.16457022570614</v>
      </c>
      <c r="D100" s="7">
        <f t="shared" si="23"/>
        <v>-49492.828880000001</v>
      </c>
      <c r="E100" s="5">
        <f t="shared" si="24"/>
        <v>-108.49813044692236</v>
      </c>
      <c r="F100" s="12">
        <f t="shared" si="17"/>
        <v>1.5914096407628664</v>
      </c>
      <c r="G100" s="12">
        <f t="shared" si="18"/>
        <v>1.3067072740560388</v>
      </c>
      <c r="H100" s="9">
        <f t="shared" si="25"/>
        <v>0.82110051402582229</v>
      </c>
      <c r="I100" s="9">
        <f t="shared" si="19"/>
        <v>2.2371364653243847E-3</v>
      </c>
      <c r="J100" s="9">
        <f t="shared" si="20"/>
        <v>0.4646201899816973</v>
      </c>
      <c r="K100" s="9">
        <f t="shared" si="21"/>
        <v>0.26751044173508204</v>
      </c>
      <c r="L100">
        <f t="shared" si="22"/>
        <v>-7.213177477483107E-2</v>
      </c>
      <c r="M100">
        <f t="shared" si="26"/>
        <v>174</v>
      </c>
    </row>
    <row r="101" spans="1:13">
      <c r="A101">
        <v>449</v>
      </c>
      <c r="B101" s="7">
        <f t="shared" si="15"/>
        <v>-1528.1223200000022</v>
      </c>
      <c r="C101" s="7">
        <f t="shared" si="16"/>
        <v>-777.06680905556652</v>
      </c>
      <c r="D101" s="7">
        <f t="shared" si="23"/>
        <v>-49538.267120000004</v>
      </c>
      <c r="E101" s="5">
        <f t="shared" si="24"/>
        <v>-108.59955525822815</v>
      </c>
      <c r="F101" s="12">
        <f t="shared" si="17"/>
        <v>1.505848555180068</v>
      </c>
      <c r="G101" s="12">
        <f t="shared" si="18"/>
        <v>1.2314129646322391</v>
      </c>
      <c r="H101" s="9">
        <f t="shared" si="25"/>
        <v>0.81775352534371415</v>
      </c>
      <c r="I101" s="9">
        <f t="shared" si="19"/>
        <v>2.2271714922048997E-3</v>
      </c>
      <c r="J101" s="9">
        <f t="shared" si="20"/>
        <v>0.40935656335169818</v>
      </c>
      <c r="K101" s="9">
        <f t="shared" si="21"/>
        <v>0.20816226180745562</v>
      </c>
      <c r="L101">
        <f t="shared" si="22"/>
        <v>-7.3626505913910012E-2</v>
      </c>
      <c r="M101">
        <f t="shared" si="26"/>
        <v>176</v>
      </c>
    </row>
    <row r="102" spans="1:13">
      <c r="A102">
        <v>451</v>
      </c>
      <c r="B102" s="7">
        <f t="shared" si="15"/>
        <v>-1329.5496799999964</v>
      </c>
      <c r="C102" s="7">
        <f t="shared" si="16"/>
        <v>-559.76664971054765</v>
      </c>
      <c r="D102" s="7">
        <f t="shared" si="23"/>
        <v>-49583.70536</v>
      </c>
      <c r="E102" s="5">
        <f t="shared" si="24"/>
        <v>-108.70052929110743</v>
      </c>
      <c r="F102" s="12">
        <f t="shared" si="17"/>
        <v>1.4255861746228551</v>
      </c>
      <c r="G102" s="12">
        <f t="shared" si="18"/>
        <v>1.1610055384801501</v>
      </c>
      <c r="H102" s="9">
        <f t="shared" si="25"/>
        <v>0.81440572246521614</v>
      </c>
      <c r="I102" s="9">
        <f t="shared" si="19"/>
        <v>2.2172949002217295E-3</v>
      </c>
      <c r="J102" s="9">
        <f t="shared" si="20"/>
        <v>0.3545830797516748</v>
      </c>
      <c r="K102" s="9">
        <f t="shared" si="21"/>
        <v>0.14928647314378163</v>
      </c>
      <c r="L102">
        <f t="shared" si="22"/>
        <v>-7.5127733263349261E-2</v>
      </c>
      <c r="M102">
        <f t="shared" si="26"/>
        <v>178</v>
      </c>
    </row>
    <row r="103" spans="1:13">
      <c r="A103">
        <v>453</v>
      </c>
      <c r="B103" s="7">
        <f t="shared" si="15"/>
        <v>-1130.9770399999979</v>
      </c>
      <c r="C103" s="7">
        <f t="shared" si="16"/>
        <v>-342.26498974943911</v>
      </c>
      <c r="D103" s="7">
        <f t="shared" si="23"/>
        <v>-49629.143600000003</v>
      </c>
      <c r="E103" s="5">
        <f t="shared" si="24"/>
        <v>-108.80105653476944</v>
      </c>
      <c r="F103" s="12">
        <f t="shared" si="17"/>
        <v>1.3502547079655332</v>
      </c>
      <c r="G103" s="12">
        <f t="shared" si="18"/>
        <v>1.0951343581224469</v>
      </c>
      <c r="H103" s="9">
        <f t="shared" si="25"/>
        <v>0.81105761132469345</v>
      </c>
      <c r="I103" s="9">
        <f t="shared" si="19"/>
        <v>2.2075055187637969E-3</v>
      </c>
      <c r="J103" s="9">
        <f t="shared" si="20"/>
        <v>0.30029324722096928</v>
      </c>
      <c r="K103" s="9">
        <f t="shared" si="21"/>
        <v>9.0877057222939761E-2</v>
      </c>
      <c r="L103">
        <f t="shared" si="22"/>
        <v>-7.6635283569241097E-2</v>
      </c>
      <c r="M103">
        <f t="shared" si="26"/>
        <v>180</v>
      </c>
    </row>
    <row r="104" spans="1:13">
      <c r="A104">
        <v>455</v>
      </c>
      <c r="B104" s="7">
        <f t="shared" si="15"/>
        <v>-932.40439999999944</v>
      </c>
      <c r="C104" s="7">
        <f t="shared" si="16"/>
        <v>-124.56271880547524</v>
      </c>
      <c r="D104" s="7">
        <f t="shared" si="23"/>
        <v>-49674.581839999999</v>
      </c>
      <c r="E104" s="5">
        <f t="shared" si="24"/>
        <v>-108.90114092570225</v>
      </c>
      <c r="F104" s="12">
        <f t="shared" si="17"/>
        <v>1.2795144729229264</v>
      </c>
      <c r="G104" s="12">
        <f t="shared" si="18"/>
        <v>1.0334762288526949</v>
      </c>
      <c r="H104" s="9">
        <f t="shared" si="25"/>
        <v>0.80770968263596021</v>
      </c>
      <c r="I104" s="9">
        <f t="shared" si="19"/>
        <v>2.1978021978021978E-3</v>
      </c>
      <c r="J104" s="9">
        <f t="shared" si="20"/>
        <v>0.24648068794328101</v>
      </c>
      <c r="K104" s="9">
        <f t="shared" si="21"/>
        <v>3.2928099248844198E-2</v>
      </c>
      <c r="L104">
        <f t="shared" si="22"/>
        <v>-7.8148987390600888E-2</v>
      </c>
      <c r="M104">
        <f t="shared" si="26"/>
        <v>182</v>
      </c>
    </row>
    <row r="105" spans="1:13">
      <c r="A105">
        <v>457</v>
      </c>
      <c r="B105" s="7">
        <f t="shared" si="15"/>
        <v>-733.83176000000094</v>
      </c>
      <c r="C105" s="7">
        <f t="shared" si="16"/>
        <v>93.339281309138869</v>
      </c>
      <c r="D105" s="7">
        <f t="shared" si="23"/>
        <v>-49720.020080000002</v>
      </c>
      <c r="E105" s="5">
        <f t="shared" si="24"/>
        <v>-109.00078634859769</v>
      </c>
      <c r="F105" s="12">
        <f t="shared" si="17"/>
        <v>1.2130515606155241</v>
      </c>
      <c r="G105" s="12">
        <f t="shared" si="18"/>
        <v>0.97573307949976396</v>
      </c>
      <c r="H105" s="9">
        <f t="shared" si="25"/>
        <v>0.80436241226602068</v>
      </c>
      <c r="I105" s="9">
        <f t="shared" si="19"/>
        <v>2.1881838074398249E-3</v>
      </c>
      <c r="J105" s="9">
        <f t="shared" si="20"/>
        <v>0.19313913574898603</v>
      </c>
      <c r="K105" s="9">
        <f t="shared" si="21"/>
        <v>-2.4566214091740243E-2</v>
      </c>
      <c r="L105">
        <f t="shared" si="22"/>
        <v>-7.9668679005868104E-2</v>
      </c>
      <c r="M105">
        <f t="shared" si="26"/>
        <v>184</v>
      </c>
    </row>
    <row r="106" spans="1:13">
      <c r="A106">
        <v>459</v>
      </c>
      <c r="B106" s="7">
        <f t="shared" si="15"/>
        <v>-535.25911999999516</v>
      </c>
      <c r="C106" s="7">
        <f t="shared" si="16"/>
        <v>311.44013650053955</v>
      </c>
      <c r="D106" s="7">
        <f t="shared" si="23"/>
        <v>-49765.458319999998</v>
      </c>
      <c r="E106" s="5">
        <f t="shared" si="24"/>
        <v>-109.09999663725607</v>
      </c>
      <c r="F106" s="12">
        <f t="shared" si="17"/>
        <v>1.1505757090603959</v>
      </c>
      <c r="G106" s="12">
        <f t="shared" si="18"/>
        <v>0.92162985316015067</v>
      </c>
      <c r="H106" s="9">
        <f t="shared" si="25"/>
        <v>0.80101626160071537</v>
      </c>
      <c r="I106" s="9">
        <f t="shared" si="19"/>
        <v>2.1786492374727671E-3</v>
      </c>
      <c r="J106" s="9">
        <f t="shared" si="20"/>
        <v>0.14026243368274399</v>
      </c>
      <c r="K106" s="9">
        <f t="shared" si="21"/>
        <v>-8.1611596813244508E-2</v>
      </c>
      <c r="L106">
        <f t="shared" si="22"/>
        <v>-8.1194196322025181E-2</v>
      </c>
      <c r="M106">
        <f t="shared" si="26"/>
        <v>186</v>
      </c>
    </row>
    <row r="107" spans="1:13">
      <c r="A107">
        <v>461</v>
      </c>
      <c r="B107" s="7">
        <f t="shared" si="15"/>
        <v>-336.68647999999666</v>
      </c>
      <c r="C107" s="7">
        <f t="shared" si="16"/>
        <v>529.73898029229781</v>
      </c>
      <c r="D107" s="7">
        <f t="shared" si="23"/>
        <v>-49810.896560000001</v>
      </c>
      <c r="E107" s="5">
        <f t="shared" si="24"/>
        <v>-109.19877557547136</v>
      </c>
      <c r="F107" s="12">
        <f t="shared" si="17"/>
        <v>1.0918183656158642</v>
      </c>
      <c r="G107" s="12">
        <f t="shared" si="18"/>
        <v>0.87091258766544455</v>
      </c>
      <c r="H107" s="9">
        <f t="shared" si="25"/>
        <v>0.79767167790238358</v>
      </c>
      <c r="I107" s="9">
        <f t="shared" si="19"/>
        <v>2.1691973969631237E-3</v>
      </c>
      <c r="J107" s="9">
        <f t="shared" si="20"/>
        <v>8.7844531634432232E-2</v>
      </c>
      <c r="K107" s="9">
        <f t="shared" si="21"/>
        <v>-0.138213665758955</v>
      </c>
      <c r="L107">
        <f t="shared" si="22"/>
        <v>-8.2725380786254965E-2</v>
      </c>
      <c r="M107">
        <f t="shared" si="26"/>
        <v>188</v>
      </c>
    </row>
    <row r="108" spans="1:13">
      <c r="A108">
        <v>463</v>
      </c>
      <c r="B108" s="7">
        <f t="shared" si="15"/>
        <v>-138.11383999999816</v>
      </c>
      <c r="C108" s="7">
        <f t="shared" si="16"/>
        <v>748.23495372630191</v>
      </c>
      <c r="D108" s="7">
        <f t="shared" si="23"/>
        <v>-49856.334799999997</v>
      </c>
      <c r="E108" s="5">
        <f t="shared" si="24"/>
        <v>-109.29712689789699</v>
      </c>
      <c r="F108" s="12">
        <f t="shared" si="17"/>
        <v>1.0365309204354871</v>
      </c>
      <c r="G108" s="12">
        <f t="shared" si="18"/>
        <v>0.82334666761629283</v>
      </c>
      <c r="H108" s="9">
        <f t="shared" si="25"/>
        <v>0.79432909465968726</v>
      </c>
      <c r="I108" s="9">
        <f t="shared" si="19"/>
        <v>2.1598272138228943E-3</v>
      </c>
      <c r="J108" s="9">
        <f t="shared" si="20"/>
        <v>3.5879484031462232E-2</v>
      </c>
      <c r="K108" s="9">
        <f t="shared" si="21"/>
        <v>-0.19437794267399336</v>
      </c>
      <c r="L108">
        <f t="shared" si="22"/>
        <v>-8.426207730005203E-2</v>
      </c>
      <c r="M108">
        <f t="shared" si="26"/>
        <v>190</v>
      </c>
    </row>
    <row r="109" spans="1:13">
      <c r="A109">
        <v>465</v>
      </c>
      <c r="B109" s="7">
        <f t="shared" si="15"/>
        <v>60.458800000000338</v>
      </c>
      <c r="C109" s="7">
        <f t="shared" si="16"/>
        <v>966.92720526531684</v>
      </c>
      <c r="D109" s="7">
        <f t="shared" si="23"/>
        <v>-49901.77304</v>
      </c>
      <c r="E109" s="5">
        <f t="shared" si="24"/>
        <v>-109.39505429089316</v>
      </c>
      <c r="F109" s="12">
        <f t="shared" si="17"/>
        <v>0.98448309479711826</v>
      </c>
      <c r="G109" s="12">
        <f t="shared" si="18"/>
        <v>0.77871523165643119</v>
      </c>
      <c r="H109" s="9">
        <f t="shared" si="25"/>
        <v>0.7909889319297132</v>
      </c>
      <c r="I109" s="9">
        <f t="shared" si="19"/>
        <v>2.1505376344086021E-3</v>
      </c>
      <c r="J109" s="9">
        <f t="shared" si="20"/>
        <v>-1.5638552409331673E-2</v>
      </c>
      <c r="K109" s="9">
        <f t="shared" si="21"/>
        <v>-0.25010985622523396</v>
      </c>
      <c r="L109">
        <f t="shared" si="22"/>
        <v>-8.5804134135715304E-2</v>
      </c>
      <c r="M109">
        <f t="shared" si="26"/>
        <v>192</v>
      </c>
    </row>
    <row r="110" spans="1:13">
      <c r="A110">
        <v>467</v>
      </c>
      <c r="B110" s="7">
        <f t="shared" si="15"/>
        <v>259.03143999999884</v>
      </c>
      <c r="C110" s="7">
        <f t="shared" si="16"/>
        <v>1185.8148906972192</v>
      </c>
      <c r="D110" s="7">
        <f t="shared" si="23"/>
        <v>-49947.211280000003</v>
      </c>
      <c r="E110" s="5">
        <f t="shared" si="24"/>
        <v>-109.49256139335594</v>
      </c>
      <c r="F110" s="12">
        <f t="shared" si="17"/>
        <v>0.93546146978989719</v>
      </c>
      <c r="G110" s="12">
        <f t="shared" si="18"/>
        <v>0.73681772030561343</v>
      </c>
      <c r="H110" s="9">
        <f t="shared" si="25"/>
        <v>0.78765159667249707</v>
      </c>
      <c r="I110" s="9">
        <f t="shared" si="19"/>
        <v>2.1413276231263384E-3</v>
      </c>
      <c r="J110" s="9">
        <f t="shared" si="20"/>
        <v>-6.6715320872045972E-2</v>
      </c>
      <c r="K110" s="9">
        <f t="shared" si="21"/>
        <v>-0.30541474396974921</v>
      </c>
      <c r="L110">
        <f t="shared" si="22"/>
        <v>-8.7351402855141591E-2</v>
      </c>
      <c r="M110">
        <f t="shared" si="26"/>
        <v>194</v>
      </c>
    </row>
    <row r="111" spans="1:13">
      <c r="A111">
        <v>469</v>
      </c>
      <c r="B111" s="7">
        <f t="shared" si="15"/>
        <v>457.60408000000461</v>
      </c>
      <c r="C111" s="7">
        <f t="shared" si="16"/>
        <v>1404.8971730409039</v>
      </c>
      <c r="D111" s="7">
        <f t="shared" si="23"/>
        <v>-49992.649519999999</v>
      </c>
      <c r="E111" s="5">
        <f t="shared" si="24"/>
        <v>-109.58965179752857</v>
      </c>
      <c r="F111" s="12">
        <f t="shared" si="17"/>
        <v>0.88926814228790507</v>
      </c>
      <c r="G111" s="12">
        <f t="shared" si="18"/>
        <v>0.69746855114077944</v>
      </c>
      <c r="H111" s="9">
        <f t="shared" si="25"/>
        <v>0.78431748307809102</v>
      </c>
      <c r="I111" s="9">
        <f t="shared" si="19"/>
        <v>2.1321961620469083E-3</v>
      </c>
      <c r="J111" s="9">
        <f t="shared" si="20"/>
        <v>-0.11735646657601831</v>
      </c>
      <c r="K111" s="9">
        <f t="shared" si="21"/>
        <v>-0.36029785427331806</v>
      </c>
      <c r="L111">
        <f t="shared" si="22"/>
        <v>-8.8903738230853624E-2</v>
      </c>
      <c r="M111">
        <f t="shared" si="26"/>
        <v>196</v>
      </c>
    </row>
    <row r="112" spans="1:13">
      <c r="A112">
        <v>471</v>
      </c>
      <c r="B112" s="7">
        <f t="shared" si="15"/>
        <v>656.17672000000312</v>
      </c>
      <c r="C112" s="7">
        <f t="shared" si="16"/>
        <v>1624.1732224537377</v>
      </c>
      <c r="D112" s="7">
        <f t="shared" si="23"/>
        <v>-50038.087760000002</v>
      </c>
      <c r="E112" s="5">
        <f t="shared" si="24"/>
        <v>-109.68632904979562</v>
      </c>
      <c r="F112" s="12">
        <f t="shared" si="17"/>
        <v>0.8457194964328516</v>
      </c>
      <c r="G112" s="12">
        <f t="shared" si="18"/>
        <v>0.66049590943002867</v>
      </c>
      <c r="H112" s="9">
        <f t="shared" si="25"/>
        <v>0.78098697288631169</v>
      </c>
      <c r="I112" s="9">
        <f t="shared" si="19"/>
        <v>2.1231422505307855E-3</v>
      </c>
      <c r="J112" s="9">
        <f t="shared" si="20"/>
        <v>-0.16756753885575124</v>
      </c>
      <c r="K112" s="9">
        <f t="shared" si="21"/>
        <v>-0.41476434818045066</v>
      </c>
      <c r="L112">
        <f t="shared" si="22"/>
        <v>-9.0460998169187512E-2</v>
      </c>
      <c r="M112">
        <f t="shared" si="26"/>
        <v>198</v>
      </c>
    </row>
    <row r="113" spans="1:13">
      <c r="A113">
        <v>473</v>
      </c>
      <c r="B113" s="7">
        <f t="shared" si="15"/>
        <v>854.74936000000162</v>
      </c>
      <c r="C113" s="7">
        <f t="shared" si="16"/>
        <v>1843.6422161406667</v>
      </c>
      <c r="D113" s="7">
        <f t="shared" si="23"/>
        <v>-50083.525999999998</v>
      </c>
      <c r="E113" s="5">
        <f t="shared" si="24"/>
        <v>-109.78259665146018</v>
      </c>
      <c r="F113" s="12">
        <f t="shared" si="17"/>
        <v>0.80464508000639101</v>
      </c>
      <c r="G113" s="12">
        <f t="shared" si="18"/>
        <v>0.62574064350106584</v>
      </c>
      <c r="H113" s="9">
        <f t="shared" si="25"/>
        <v>0.7776604356992971</v>
      </c>
      <c r="I113" s="9">
        <f t="shared" si="19"/>
        <v>2.1141649048625794E-3</v>
      </c>
      <c r="J113" s="9">
        <f t="shared" si="20"/>
        <v>-0.21735399318808685</v>
      </c>
      <c r="K113" s="9">
        <f t="shared" si="21"/>
        <v>-0.46881930123739085</v>
      </c>
      <c r="L113">
        <f t="shared" si="22"/>
        <v>-9.2023043635577118E-2</v>
      </c>
      <c r="M113">
        <f t="shared" si="26"/>
        <v>200</v>
      </c>
    </row>
    <row r="114" spans="1:13">
      <c r="A114">
        <v>475</v>
      </c>
      <c r="B114" s="7">
        <f t="shared" si="15"/>
        <v>1053.3220000000001</v>
      </c>
      <c r="C114" s="7">
        <f t="shared" si="16"/>
        <v>2063.3033382647964</v>
      </c>
      <c r="D114" s="7">
        <f t="shared" si="23"/>
        <v>-50128.964240000001</v>
      </c>
      <c r="E114" s="5">
        <f t="shared" si="24"/>
        <v>-109.87845805950484</v>
      </c>
      <c r="F114" s="12">
        <f t="shared" si="17"/>
        <v>0.76588657611055577</v>
      </c>
      <c r="G114" s="12">
        <f t="shared" si="18"/>
        <v>0.59305525518013291</v>
      </c>
      <c r="H114" s="9">
        <f t="shared" si="25"/>
        <v>0.77433822928700258</v>
      </c>
      <c r="I114" s="9">
        <f t="shared" si="19"/>
        <v>2.1052631578947368E-3</v>
      </c>
      <c r="J114" s="9">
        <f t="shared" si="20"/>
        <v>-0.26672119316815013</v>
      </c>
      <c r="K114" s="9">
        <f t="shared" si="21"/>
        <v>-0.52246770526943676</v>
      </c>
      <c r="L114">
        <f t="shared" si="22"/>
        <v>-9.3589738581868365E-2</v>
      </c>
      <c r="M114">
        <f t="shared" si="26"/>
        <v>202</v>
      </c>
    </row>
    <row r="115" spans="1:13">
      <c r="A115">
        <v>477</v>
      </c>
      <c r="B115" s="7">
        <f t="shared" si="15"/>
        <v>1251.8946399999986</v>
      </c>
      <c r="C115" s="7">
        <f t="shared" si="16"/>
        <v>2283.1557798594931</v>
      </c>
      <c r="D115" s="7">
        <f t="shared" si="23"/>
        <v>-50174.402479999997</v>
      </c>
      <c r="E115" s="5">
        <f t="shared" si="24"/>
        <v>-109.97391668733647</v>
      </c>
      <c r="F115" s="12">
        <f t="shared" si="17"/>
        <v>0.72929686150530459</v>
      </c>
      <c r="G115" s="12">
        <f t="shared" si="18"/>
        <v>0.56230297658231643</v>
      </c>
      <c r="H115" s="9">
        <f t="shared" si="25"/>
        <v>0.77102069988577138</v>
      </c>
      <c r="I115" s="9">
        <f t="shared" si="19"/>
        <v>2.0964360587002098E-3</v>
      </c>
      <c r="J115" s="9">
        <f t="shared" si="20"/>
        <v>-0.31567441243559236</v>
      </c>
      <c r="K115" s="9">
        <f t="shared" si="21"/>
        <v>-0.57571447011393295</v>
      </c>
      <c r="L115">
        <f t="shared" si="22"/>
        <v>-9.5160949875599254E-2</v>
      </c>
      <c r="M115">
        <f t="shared" si="26"/>
        <v>204</v>
      </c>
    </row>
    <row r="116" spans="1:13">
      <c r="A116">
        <v>479</v>
      </c>
      <c r="B116" s="7">
        <f t="shared" si="15"/>
        <v>1450.4672800000044</v>
      </c>
      <c r="C116" s="7">
        <f t="shared" si="16"/>
        <v>2503.1987387419813</v>
      </c>
      <c r="D116" s="7">
        <f t="shared" si="23"/>
        <v>-50219.84072</v>
      </c>
      <c r="E116" s="5">
        <f t="shared" si="24"/>
        <v>-110.06897590551561</v>
      </c>
      <c r="F116" s="12">
        <f t="shared" si="17"/>
        <v>0.69473914378719681</v>
      </c>
      <c r="G116" s="12">
        <f t="shared" si="18"/>
        <v>0.53335692538159707</v>
      </c>
      <c r="H116" s="9">
        <f t="shared" si="25"/>
        <v>0.76770818249009998</v>
      </c>
      <c r="I116" s="9">
        <f t="shared" si="19"/>
        <v>2.0876826722338203E-3</v>
      </c>
      <c r="J116" s="9">
        <f t="shared" si="20"/>
        <v>-0.36421883655257764</v>
      </c>
      <c r="K116" s="9">
        <f t="shared" si="21"/>
        <v>-0.62856442531022239</v>
      </c>
      <c r="L116">
        <f t="shared" si="22"/>
        <v>-9.6736547231189352E-2</v>
      </c>
      <c r="M116">
        <f t="shared" si="26"/>
        <v>206</v>
      </c>
    </row>
    <row r="117" spans="1:13">
      <c r="A117">
        <v>481</v>
      </c>
      <c r="B117" s="7">
        <f t="shared" si="15"/>
        <v>1649.0399200000029</v>
      </c>
      <c r="C117" s="7">
        <f t="shared" si="16"/>
        <v>2723.4314194283311</v>
      </c>
      <c r="D117" s="7">
        <f t="shared" si="23"/>
        <v>-50265.278960000003</v>
      </c>
      <c r="E117" s="5">
        <f t="shared" si="24"/>
        <v>-110.16363904247054</v>
      </c>
      <c r="F117" s="12">
        <f t="shared" si="17"/>
        <v>0.66208617034293316</v>
      </c>
      <c r="G117" s="12">
        <f t="shared" si="18"/>
        <v>0.50609933144958885</v>
      </c>
      <c r="H117" s="9">
        <f t="shared" si="25"/>
        <v>0.76440100113773768</v>
      </c>
      <c r="I117" s="9">
        <f t="shared" si="19"/>
        <v>2.0790020790020791E-3</v>
      </c>
      <c r="J117" s="9">
        <f t="shared" si="20"/>
        <v>-0.41235956483490832</v>
      </c>
      <c r="K117" s="9">
        <f t="shared" si="21"/>
        <v>-0.68102232174778488</v>
      </c>
      <c r="L117">
        <f t="shared" si="22"/>
        <v>-9.8316403142976239E-2</v>
      </c>
      <c r="M117">
        <f t="shared" si="26"/>
        <v>208</v>
      </c>
    </row>
    <row r="118" spans="1:13">
      <c r="A118">
        <v>483</v>
      </c>
      <c r="B118" s="7">
        <f t="shared" si="15"/>
        <v>1847.6125600000014</v>
      </c>
      <c r="C118" s="7">
        <f t="shared" si="16"/>
        <v>2943.8530330499466</v>
      </c>
      <c r="D118" s="7">
        <f t="shared" si="23"/>
        <v>-50310.717199999999</v>
      </c>
      <c r="E118" s="5">
        <f t="shared" si="24"/>
        <v>-110.25790938519657</v>
      </c>
      <c r="F118" s="12">
        <f t="shared" si="17"/>
        <v>0.63121950268512639</v>
      </c>
      <c r="G118" s="12">
        <f t="shared" si="18"/>
        <v>0.48042082843491396</v>
      </c>
      <c r="H118" s="9">
        <f t="shared" si="25"/>
        <v>0.76109946918823912</v>
      </c>
      <c r="I118" s="9">
        <f t="shared" si="19"/>
        <v>2.070393374741201E-3</v>
      </c>
      <c r="J118" s="9">
        <f t="shared" si="20"/>
        <v>-0.46010161213767531</v>
      </c>
      <c r="K118" s="9">
        <f t="shared" si="21"/>
        <v>-0.73309283327380315</v>
      </c>
      <c r="L118">
        <f t="shared" si="22"/>
        <v>-9.9900392820046091E-2</v>
      </c>
      <c r="M118">
        <f t="shared" si="26"/>
        <v>210</v>
      </c>
    </row>
    <row r="119" spans="1:13">
      <c r="A119">
        <v>485</v>
      </c>
      <c r="B119" s="7">
        <f t="shared" si="15"/>
        <v>2046.1851999999999</v>
      </c>
      <c r="C119" s="7">
        <f t="shared" si="16"/>
        <v>3164.4627972713497</v>
      </c>
      <c r="D119" s="7">
        <f t="shared" si="23"/>
        <v>-50356.155440000002</v>
      </c>
      <c r="E119" s="5">
        <f t="shared" si="24"/>
        <v>-110.35179017994093</v>
      </c>
      <c r="F119" s="12">
        <f t="shared" si="17"/>
        <v>0.60202885038341203</v>
      </c>
      <c r="G119" s="12">
        <f t="shared" si="18"/>
        <v>0.45621980446901828</v>
      </c>
      <c r="H119" s="9">
        <f t="shared" si="25"/>
        <v>0.75780388959510359</v>
      </c>
      <c r="I119" s="9">
        <f t="shared" si="19"/>
        <v>2.0618556701030928E-3</v>
      </c>
      <c r="J119" s="9">
        <f t="shared" si="20"/>
        <v>-0.50744991059670808</v>
      </c>
      <c r="K119" s="9">
        <f t="shared" si="21"/>
        <v>-0.78478055826127335</v>
      </c>
      <c r="L119">
        <f t="shared" si="22"/>
        <v>-0.10148839412280031</v>
      </c>
      <c r="M119">
        <f t="shared" si="26"/>
        <v>212</v>
      </c>
    </row>
    <row r="120" spans="1:13">
      <c r="A120">
        <v>487</v>
      </c>
      <c r="B120" s="7">
        <f t="shared" si="15"/>
        <v>2244.7578399999984</v>
      </c>
      <c r="C120" s="7">
        <f t="shared" si="16"/>
        <v>3385.2599362093752</v>
      </c>
      <c r="D120" s="7">
        <f t="shared" si="23"/>
        <v>-50401.593679999998</v>
      </c>
      <c r="E120" s="5">
        <f t="shared" si="24"/>
        <v>-110.44528463287347</v>
      </c>
      <c r="F120" s="12">
        <f t="shared" si="17"/>
        <v>0.57441145934892746</v>
      </c>
      <c r="G120" s="12">
        <f t="shared" si="18"/>
        <v>0.43340180673613782</v>
      </c>
      <c r="H120" s="9">
        <f t="shared" si="25"/>
        <v>0.75451455517162125</v>
      </c>
      <c r="I120" s="9">
        <f t="shared" si="19"/>
        <v>2.0533880903490761E-3</v>
      </c>
      <c r="J120" s="9">
        <f t="shared" si="20"/>
        <v>-0.55440931132712457</v>
      </c>
      <c r="K120" s="9">
        <f t="shared" si="21"/>
        <v>-0.83609002113882647</v>
      </c>
      <c r="L120">
        <f t="shared" si="22"/>
        <v>-0.10308028750121001</v>
      </c>
      <c r="M120">
        <f t="shared" si="26"/>
        <v>214</v>
      </c>
    </row>
    <row r="121" spans="1:13">
      <c r="A121">
        <v>489</v>
      </c>
      <c r="B121" s="7">
        <f t="shared" si="15"/>
        <v>2443.3304800000042</v>
      </c>
      <c r="C121" s="7">
        <f t="shared" si="16"/>
        <v>3606.2436803536684</v>
      </c>
      <c r="D121" s="7">
        <f t="shared" si="23"/>
        <v>-50447.031920000001</v>
      </c>
      <c r="E121" s="5">
        <f t="shared" si="24"/>
        <v>-110.53839591074369</v>
      </c>
      <c r="F121" s="12">
        <f t="shared" si="17"/>
        <v>0.54827154972087055</v>
      </c>
      <c r="G121" s="12">
        <f t="shared" si="18"/>
        <v>0.41187899514181525</v>
      </c>
      <c r="H121" s="9">
        <f t="shared" si="25"/>
        <v>0.75123174885055799</v>
      </c>
      <c r="I121" s="9">
        <f t="shared" si="19"/>
        <v>2.0449897750511249E-3</v>
      </c>
      <c r="J121" s="9">
        <f t="shared" si="20"/>
        <v>-0.60098458608019789</v>
      </c>
      <c r="K121" s="9">
        <f t="shared" si="21"/>
        <v>-0.88702567388332798</v>
      </c>
      <c r="L121">
        <f t="shared" si="22"/>
        <v>-0.10467595593470269</v>
      </c>
      <c r="M121">
        <f t="shared" si="26"/>
        <v>216</v>
      </c>
    </row>
    <row r="122" spans="1:13">
      <c r="A122">
        <v>491</v>
      </c>
      <c r="B122" s="7">
        <f t="shared" si="15"/>
        <v>2641.9031200000027</v>
      </c>
      <c r="C122" s="7">
        <f t="shared" si="16"/>
        <v>3827.4132664884755</v>
      </c>
      <c r="D122" s="7">
        <f t="shared" si="23"/>
        <v>-50492.470159999997</v>
      </c>
      <c r="E122" s="5">
        <f t="shared" si="24"/>
        <v>-110.63112714152439</v>
      </c>
      <c r="F122" s="12">
        <f t="shared" si="17"/>
        <v>0.52351979904588586</v>
      </c>
      <c r="G122" s="12">
        <f t="shared" si="18"/>
        <v>0.39156964076152967</v>
      </c>
      <c r="H122" s="9">
        <f t="shared" si="25"/>
        <v>0.7479557439377934</v>
      </c>
      <c r="I122" s="9">
        <f t="shared" si="19"/>
        <v>2.0366598778004071E-3</v>
      </c>
      <c r="J122" s="9">
        <f t="shared" si="20"/>
        <v>-0.64718042885972105</v>
      </c>
      <c r="K122" s="9">
        <f t="shared" si="21"/>
        <v>-0.93759189747631422</v>
      </c>
      <c r="L122">
        <f t="shared" si="22"/>
        <v>-0.10627528487363752</v>
      </c>
      <c r="M122">
        <f t="shared" si="26"/>
        <v>218</v>
      </c>
    </row>
    <row r="123" spans="1:13">
      <c r="A123">
        <v>493</v>
      </c>
      <c r="B123" s="7">
        <f t="shared" si="15"/>
        <v>2840.4757600000012</v>
      </c>
      <c r="C123" s="7">
        <f t="shared" si="16"/>
        <v>4048.7679376157557</v>
      </c>
      <c r="D123" s="7">
        <f t="shared" si="23"/>
        <v>-50537.9084</v>
      </c>
      <c r="E123" s="5">
        <f t="shared" si="24"/>
        <v>-110.7234814150421</v>
      </c>
      <c r="F123" s="12">
        <f t="shared" si="17"/>
        <v>0.50007286683951058</v>
      </c>
      <c r="G123" s="12">
        <f t="shared" si="18"/>
        <v>0.37239766515388023</v>
      </c>
      <c r="H123" s="9">
        <f t="shared" si="25"/>
        <v>0.74468680436004253</v>
      </c>
      <c r="I123" s="9">
        <f t="shared" si="19"/>
        <v>2.0283975659229209E-3</v>
      </c>
      <c r="J123" s="9">
        <f t="shared" si="20"/>
        <v>-0.69300145749904518</v>
      </c>
      <c r="K123" s="9">
        <f t="shared" si="21"/>
        <v>-0.9877930033253024</v>
      </c>
      <c r="L123">
        <f t="shared" si="22"/>
        <v>-0.10787816218231616</v>
      </c>
      <c r="M123">
        <f t="shared" si="26"/>
        <v>220</v>
      </c>
    </row>
    <row r="124" spans="1:13">
      <c r="A124">
        <v>495</v>
      </c>
      <c r="B124" s="7">
        <f t="shared" si="15"/>
        <v>3039.0483999999997</v>
      </c>
      <c r="C124" s="7">
        <f t="shared" si="16"/>
        <v>4270.3069428794843</v>
      </c>
      <c r="D124" s="7">
        <f t="shared" si="23"/>
        <v>-50583.346640000003</v>
      </c>
      <c r="E124" s="5">
        <f t="shared" si="24"/>
        <v>-110.81546178359493</v>
      </c>
      <c r="F124" s="12">
        <f t="shared" si="17"/>
        <v>0.47785295697843616</v>
      </c>
      <c r="G124" s="12">
        <f t="shared" si="18"/>
        <v>0.35429221698598684</v>
      </c>
      <c r="H124" s="9">
        <f t="shared" si="25"/>
        <v>0.74142518490677622</v>
      </c>
      <c r="I124" s="9">
        <f t="shared" si="19"/>
        <v>2.0202020202020202E-3</v>
      </c>
      <c r="J124" s="9">
        <f t="shared" si="20"/>
        <v>-0.73845221519986959</v>
      </c>
      <c r="K124" s="9">
        <f t="shared" si="21"/>
        <v>-1.0376332346509318</v>
      </c>
      <c r="L124">
        <f t="shared" si="22"/>
        <v>-0.10948447808348782</v>
      </c>
      <c r="M124">
        <f t="shared" si="26"/>
        <v>222</v>
      </c>
    </row>
    <row r="125" spans="1:13">
      <c r="A125">
        <v>497</v>
      </c>
      <c r="B125" s="7">
        <f t="shared" si="15"/>
        <v>3237.6210399999982</v>
      </c>
      <c r="C125" s="7">
        <f t="shared" si="16"/>
        <v>4492.029537491213</v>
      </c>
      <c r="D125" s="7">
        <f t="shared" si="23"/>
        <v>-50628.784879999999</v>
      </c>
      <c r="E125" s="5">
        <f t="shared" si="24"/>
        <v>-110.90707126255778</v>
      </c>
      <c r="F125" s="12">
        <f t="shared" si="17"/>
        <v>0.45678741469679834</v>
      </c>
      <c r="G125" s="12">
        <f t="shared" si="18"/>
        <v>0.33718728274637511</v>
      </c>
      <c r="H125" s="9">
        <f t="shared" si="25"/>
        <v>0.73817113146646085</v>
      </c>
      <c r="I125" s="9">
        <f t="shared" si="19"/>
        <v>2.012072434607646E-3</v>
      </c>
      <c r="J125" s="9">
        <f t="shared" si="20"/>
        <v>-0.78353717203388684</v>
      </c>
      <c r="K125" s="9">
        <f t="shared" si="21"/>
        <v>-1.0871167678409193</v>
      </c>
      <c r="L125">
        <f t="shared" si="22"/>
        <v>-0.11109412510430278</v>
      </c>
      <c r="M125">
        <f t="shared" si="26"/>
        <v>224</v>
      </c>
    </row>
    <row r="126" spans="1:13">
      <c r="A126">
        <v>499</v>
      </c>
      <c r="B126" s="7">
        <f t="shared" si="15"/>
        <v>3436.193680000004</v>
      </c>
      <c r="C126" s="7">
        <f t="shared" si="16"/>
        <v>4713.9349826568168</v>
      </c>
      <c r="D126" s="7">
        <f t="shared" si="23"/>
        <v>-50674.223120000002</v>
      </c>
      <c r="E126" s="5">
        <f t="shared" si="24"/>
        <v>-110.99831283097558</v>
      </c>
      <c r="F126" s="12">
        <f t="shared" si="17"/>
        <v>0.43680835525282802</v>
      </c>
      <c r="G126" s="12">
        <f t="shared" si="18"/>
        <v>0.32102132861635391</v>
      </c>
      <c r="H126" s="9">
        <f t="shared" si="25"/>
        <v>0.73492488125723765</v>
      </c>
      <c r="I126" s="9">
        <f t="shared" si="19"/>
        <v>2.004008016032064E-3</v>
      </c>
      <c r="J126" s="9">
        <f t="shared" si="20"/>
        <v>-0.82826072640831438</v>
      </c>
      <c r="K126" s="9">
        <f t="shared" si="21"/>
        <v>-1.1362477137717382</v>
      </c>
      <c r="L126">
        <f t="shared" si="22"/>
        <v>-0.11270699802366929</v>
      </c>
      <c r="M126">
        <f t="shared" si="26"/>
        <v>226</v>
      </c>
    </row>
    <row r="127" spans="1:13">
      <c r="A127">
        <v>501</v>
      </c>
      <c r="B127" s="7">
        <f t="shared" ref="B127:B190" si="27">$B$4-A127*$B$5</f>
        <v>3634.7663200000025</v>
      </c>
      <c r="C127" s="7">
        <f t="shared" ref="C127:C190" si="28">$B$4-A127*$B$5+$B$6*(A127-298-A127*LN(A127/298))</f>
        <v>4936.0225455044028</v>
      </c>
      <c r="D127" s="7">
        <f t="shared" si="23"/>
        <v>-50719.661359999998</v>
      </c>
      <c r="E127" s="5">
        <f t="shared" si="24"/>
        <v>-111.08918943214451</v>
      </c>
      <c r="F127" s="12">
        <f t="shared" ref="F127:F190" si="29">EXP(J127)</f>
        <v>0.41785232159708413</v>
      </c>
      <c r="G127" s="12">
        <f t="shared" ref="G127:G190" si="30">EXP(K127)</f>
        <v>0.30573697083796569</v>
      </c>
      <c r="H127" s="9">
        <f t="shared" si="25"/>
        <v>0.73168666305215324</v>
      </c>
      <c r="I127" s="9">
        <f t="shared" ref="I127:I190" si="31">1/A127</f>
        <v>1.996007984031936E-3</v>
      </c>
      <c r="J127" s="9">
        <f t="shared" ref="J127:J190" si="32">(B127/(-8.314*A127))</f>
        <v>-0.87262720649631753</v>
      </c>
      <c r="K127" s="9">
        <f t="shared" ref="K127:K190" si="33">(C127/(-8.314*A127))</f>
        <v>-1.185030119098921</v>
      </c>
      <c r="L127">
        <f t="shared" ref="L127:L190" si="34">(A127-298)/A127-LN(A127/298)</f>
        <v>-0.11432299382097738</v>
      </c>
      <c r="M127">
        <f t="shared" si="26"/>
        <v>228</v>
      </c>
    </row>
    <row r="128" spans="1:13">
      <c r="A128">
        <v>503</v>
      </c>
      <c r="B128" s="7">
        <f t="shared" si="27"/>
        <v>3833.338960000001</v>
      </c>
      <c r="C128" s="7">
        <f t="shared" si="28"/>
        <v>5158.2914990134068</v>
      </c>
      <c r="D128" s="7">
        <f t="shared" si="23"/>
        <v>-50765.099600000001</v>
      </c>
      <c r="E128" s="5">
        <f t="shared" si="24"/>
        <v>-111.17970397418173</v>
      </c>
      <c r="F128" s="12">
        <f t="shared" si="29"/>
        <v>0.39985996861304163</v>
      </c>
      <c r="G128" s="12">
        <f t="shared" si="30"/>
        <v>0.29128067215794884</v>
      </c>
      <c r="H128" s="9">
        <f t="shared" si="25"/>
        <v>0.72845669739906183</v>
      </c>
      <c r="I128" s="9">
        <f t="shared" si="31"/>
        <v>1.9880715705765406E-3</v>
      </c>
      <c r="J128" s="9">
        <f t="shared" si="32"/>
        <v>-0.91664087163332275</v>
      </c>
      <c r="K128" s="9">
        <f t="shared" si="33"/>
        <v>-1.2334679675168634</v>
      </c>
      <c r="L128">
        <f t="shared" si="34"/>
        <v>-0.11594201162614393</v>
      </c>
      <c r="M128">
        <f t="shared" si="26"/>
        <v>230</v>
      </c>
    </row>
    <row r="129" spans="1:13">
      <c r="A129">
        <v>505</v>
      </c>
      <c r="B129" s="7">
        <f t="shared" si="27"/>
        <v>4031.9115999999995</v>
      </c>
      <c r="C129" s="7">
        <f t="shared" si="28"/>
        <v>5380.7411219447922</v>
      </c>
      <c r="D129" s="7">
        <f t="shared" si="23"/>
        <v>-50810.537839999997</v>
      </c>
      <c r="E129" s="5">
        <f t="shared" si="24"/>
        <v>-111.26985933058376</v>
      </c>
      <c r="F129" s="12">
        <f t="shared" si="29"/>
        <v>0.38277577171760641</v>
      </c>
      <c r="G129" s="12">
        <f t="shared" si="30"/>
        <v>0.27760246214540296</v>
      </c>
      <c r="H129" s="9">
        <f t="shared" si="25"/>
        <v>0.72523519683530213</v>
      </c>
      <c r="I129" s="9">
        <f t="shared" si="31"/>
        <v>1.9801980198019802E-3</v>
      </c>
      <c r="J129" s="9">
        <f t="shared" si="32"/>
        <v>-0.96030591368013385</v>
      </c>
      <c r="K129" s="9">
        <f t="shared" si="33"/>
        <v>-1.2815651809889539</v>
      </c>
      <c r="L129">
        <f t="shared" si="34"/>
        <v>-0.11756395267094549</v>
      </c>
      <c r="M129">
        <f t="shared" si="26"/>
        <v>232</v>
      </c>
    </row>
    <row r="130" spans="1:13">
      <c r="A130">
        <v>507</v>
      </c>
      <c r="B130" s="7">
        <f t="shared" si="27"/>
        <v>4230.484239999998</v>
      </c>
      <c r="C130" s="7">
        <f t="shared" si="28"/>
        <v>5603.3706987723435</v>
      </c>
      <c r="D130" s="7">
        <f t="shared" si="23"/>
        <v>-50855.97608</v>
      </c>
      <c r="E130" s="5">
        <f t="shared" si="24"/>
        <v>-111.35965834077386</v>
      </c>
      <c r="F130" s="12">
        <f t="shared" si="29"/>
        <v>0.36654775780538656</v>
      </c>
      <c r="G130" s="12">
        <f t="shared" si="30"/>
        <v>0.26465567937829593</v>
      </c>
      <c r="H130" s="9">
        <f t="shared" si="25"/>
        <v>0.72202236609727455</v>
      </c>
      <c r="I130" s="9">
        <f t="shared" si="31"/>
        <v>1.9723865877712033E-3</v>
      </c>
      <c r="J130" s="9">
        <f t="shared" si="32"/>
        <v>-1.0036264583537944</v>
      </c>
      <c r="K130" s="9">
        <f t="shared" si="33"/>
        <v>-1.3293256209488482</v>
      </c>
      <c r="L130">
        <f t="shared" si="34"/>
        <v>-0.11918872024159721</v>
      </c>
      <c r="M130">
        <f t="shared" si="26"/>
        <v>234</v>
      </c>
    </row>
    <row r="131" spans="1:13">
      <c r="A131">
        <v>509</v>
      </c>
      <c r="B131" s="7">
        <f t="shared" si="27"/>
        <v>4429.0568800000037</v>
      </c>
      <c r="C131" s="7">
        <f t="shared" si="28"/>
        <v>5826.1795196150761</v>
      </c>
      <c r="D131" s="7">
        <f t="shared" si="23"/>
        <v>-50901.414320000003</v>
      </c>
      <c r="E131" s="5">
        <f t="shared" si="24"/>
        <v>-111.44910381063865</v>
      </c>
      <c r="F131" s="12">
        <f t="shared" si="29"/>
        <v>0.35112725669839062</v>
      </c>
      <c r="G131" s="12">
        <f t="shared" si="30"/>
        <v>0.25239673367270232</v>
      </c>
      <c r="H131" s="9">
        <f t="shared" si="25"/>
        <v>0.71881840232501426</v>
      </c>
      <c r="I131" s="9">
        <f t="shared" si="31"/>
        <v>1.9646365422396855E-3</v>
      </c>
      <c r="J131" s="9">
        <f t="shared" si="32"/>
        <v>-1.0466065665270745</v>
      </c>
      <c r="K131" s="9">
        <f t="shared" si="33"/>
        <v>-1.3767530894736872</v>
      </c>
      <c r="L131">
        <f t="shared" si="34"/>
        <v>-0.12081621963254469</v>
      </c>
      <c r="M131">
        <f t="shared" si="26"/>
        <v>236</v>
      </c>
    </row>
    <row r="132" spans="1:13">
      <c r="A132">
        <v>511</v>
      </c>
      <c r="B132" s="7">
        <f t="shared" si="27"/>
        <v>4627.6295200000022</v>
      </c>
      <c r="C132" s="7">
        <f t="shared" si="28"/>
        <v>6049.1668801706583</v>
      </c>
      <c r="D132" s="7">
        <f t="shared" si="23"/>
        <v>-50946.852559999999</v>
      </c>
      <c r="E132" s="5">
        <f t="shared" si="24"/>
        <v>-111.53819851305413</v>
      </c>
      <c r="F132" s="12">
        <f t="shared" si="29"/>
        <v>0.33646867142402986</v>
      </c>
      <c r="G132" s="12">
        <f t="shared" si="30"/>
        <v>0.24078488669058432</v>
      </c>
      <c r="H132" s="9">
        <f t="shared" si="25"/>
        <v>0.71562349526187707</v>
      </c>
      <c r="I132" s="9">
        <f t="shared" si="31"/>
        <v>1.9569471624266144E-3</v>
      </c>
      <c r="J132" s="9">
        <f t="shared" si="32"/>
        <v>-1.0892502354974309</v>
      </c>
      <c r="K132" s="9">
        <f t="shared" si="33"/>
        <v>-1.4238513304300009</v>
      </c>
      <c r="L132">
        <f t="shared" si="34"/>
        <v>-0.12244635810143106</v>
      </c>
      <c r="M132">
        <f t="shared" si="26"/>
        <v>238</v>
      </c>
    </row>
    <row r="133" spans="1:13">
      <c r="A133">
        <v>513</v>
      </c>
      <c r="B133" s="7">
        <f t="shared" si="27"/>
        <v>4826.2021600000007</v>
      </c>
      <c r="C133" s="7">
        <f t="shared" si="28"/>
        <v>6272.3320816499554</v>
      </c>
      <c r="D133" s="7">
        <f t="shared" si="23"/>
        <v>-50992.290800000002</v>
      </c>
      <c r="E133" s="5">
        <f t="shared" si="24"/>
        <v>-111.62694518840148</v>
      </c>
      <c r="F133" s="12">
        <f t="shared" si="29"/>
        <v>0.322529265790508</v>
      </c>
      <c r="G133" s="12">
        <f t="shared" si="30"/>
        <v>0.22978204940865218</v>
      </c>
      <c r="H133" s="9">
        <f t="shared" si="25"/>
        <v>0.71243782744943895</v>
      </c>
      <c r="I133" s="9">
        <f t="shared" si="31"/>
        <v>1.9493177387914229E-3</v>
      </c>
      <c r="J133" s="9">
        <f t="shared" si="32"/>
        <v>-1.1315614002263028</v>
      </c>
      <c r="K133" s="9">
        <f t="shared" si="33"/>
        <v>-1.4706240305930707</v>
      </c>
      <c r="L133">
        <f t="shared" si="34"/>
        <v>-0.12407904482520921</v>
      </c>
      <c r="M133">
        <f t="shared" si="26"/>
        <v>240</v>
      </c>
    </row>
    <row r="134" spans="1:13">
      <c r="A134">
        <v>515</v>
      </c>
      <c r="B134" s="7">
        <f t="shared" si="27"/>
        <v>5024.7747999999992</v>
      </c>
      <c r="C134" s="7">
        <f t="shared" si="28"/>
        <v>6495.67443071251</v>
      </c>
      <c r="D134" s="7">
        <f t="shared" si="23"/>
        <v>-51037.729039999998</v>
      </c>
      <c r="E134" s="5">
        <f t="shared" si="24"/>
        <v>-111.71534654507283</v>
      </c>
      <c r="F134" s="12">
        <f t="shared" si="29"/>
        <v>0.30926896786141145</v>
      </c>
      <c r="G134" s="12">
        <f t="shared" si="30"/>
        <v>0.21935259506392776</v>
      </c>
      <c r="H134" s="9">
        <f t="shared" si="25"/>
        <v>0.70926157441771942</v>
      </c>
      <c r="I134" s="9">
        <f t="shared" si="31"/>
        <v>1.9417475728155339E-3</v>
      </c>
      <c r="J134" s="9">
        <f t="shared" si="32"/>
        <v>-1.173543934549514</v>
      </c>
      <c r="K134" s="9">
        <f t="shared" si="33"/>
        <v>-1.5170748207404308</v>
      </c>
      <c r="L134">
        <f t="shared" si="34"/>
        <v>-0.1257141908573608</v>
      </c>
      <c r="M134">
        <f t="shared" si="26"/>
        <v>242</v>
      </c>
    </row>
    <row r="135" spans="1:13">
      <c r="A135">
        <v>517</v>
      </c>
      <c r="B135" s="7">
        <f t="shared" si="27"/>
        <v>5223.347440000005</v>
      </c>
      <c r="C135" s="7">
        <f t="shared" si="28"/>
        <v>6719.1932394030882</v>
      </c>
      <c r="D135" s="7">
        <f t="shared" si="23"/>
        <v>-51083.167280000001</v>
      </c>
      <c r="E135" s="5">
        <f t="shared" si="24"/>
        <v>-111.80340525996728</v>
      </c>
      <c r="F135" s="12">
        <f t="shared" si="29"/>
        <v>0.29665018805180376</v>
      </c>
      <c r="G135" s="12">
        <f t="shared" si="30"/>
        <v>0.20946318631234989</v>
      </c>
      <c r="H135" s="9">
        <f t="shared" si="25"/>
        <v>0.70609490487082216</v>
      </c>
      <c r="I135" s="9">
        <f t="shared" si="31"/>
        <v>1.9342359767891683E-3</v>
      </c>
      <c r="J135" s="9">
        <f t="shared" si="32"/>
        <v>-1.2152016523595877</v>
      </c>
      <c r="K135" s="9">
        <f t="shared" si="33"/>
        <v>-1.5632072767202321</v>
      </c>
      <c r="L135">
        <f t="shared" si="34"/>
        <v>-0.12735170908619686</v>
      </c>
      <c r="M135">
        <f t="shared" si="26"/>
        <v>244</v>
      </c>
    </row>
    <row r="136" spans="1:13">
      <c r="A136">
        <v>519</v>
      </c>
      <c r="B136" s="7">
        <f t="shared" si="27"/>
        <v>5421.9200800000035</v>
      </c>
      <c r="C136" s="7">
        <f t="shared" si="28"/>
        <v>6942.8878250891394</v>
      </c>
      <c r="D136" s="7">
        <f t="shared" si="23"/>
        <v>-51128.605519999997</v>
      </c>
      <c r="E136" s="5">
        <f t="shared" si="24"/>
        <v>-111.89112397897715</v>
      </c>
      <c r="F136" s="12">
        <f t="shared" si="29"/>
        <v>0.28463765067763552</v>
      </c>
      <c r="G136" s="12">
        <f t="shared" si="30"/>
        <v>0.20008261544637884</v>
      </c>
      <c r="H136" s="9">
        <f t="shared" si="25"/>
        <v>0.70293798086810755</v>
      </c>
      <c r="I136" s="9">
        <f t="shared" si="31"/>
        <v>1.9267822736030828E-3</v>
      </c>
      <c r="J136" s="9">
        <f t="shared" si="32"/>
        <v>-1.2565383087607187</v>
      </c>
      <c r="K136" s="9">
        <f t="shared" si="33"/>
        <v>-1.6090249204951184</v>
      </c>
      <c r="L136">
        <f t="shared" si="34"/>
        <v>-0.12899151419420296</v>
      </c>
      <c r="M136">
        <f t="shared" si="26"/>
        <v>246</v>
      </c>
    </row>
    <row r="137" spans="1:13">
      <c r="A137">
        <v>521</v>
      </c>
      <c r="B137" s="7">
        <f t="shared" si="27"/>
        <v>5620.492720000002</v>
      </c>
      <c r="C137" s="7">
        <f t="shared" si="28"/>
        <v>7166.7575103993122</v>
      </c>
      <c r="D137" s="7">
        <f t="shared" si="23"/>
        <v>-51174.04376</v>
      </c>
      <c r="E137" s="5">
        <f t="shared" si="24"/>
        <v>-111.97850531746509</v>
      </c>
      <c r="F137" s="12">
        <f t="shared" si="29"/>
        <v>0.27319823788981834</v>
      </c>
      <c r="G137" s="12">
        <f t="shared" si="30"/>
        <v>0.19118165661709582</v>
      </c>
      <c r="H137" s="9">
        <f t="shared" si="25"/>
        <v>0.69979095800098079</v>
      </c>
      <c r="I137" s="9">
        <f t="shared" si="31"/>
        <v>1.9193857965451055E-3</v>
      </c>
      <c r="J137" s="9">
        <f t="shared" si="32"/>
        <v>-1.2975576011971579</v>
      </c>
      <c r="K137" s="9">
        <f t="shared" si="33"/>
        <v>-1.6545312211623047</v>
      </c>
      <c r="L137">
        <f t="shared" si="34"/>
        <v>-0.13063352261840389</v>
      </c>
      <c r="M137">
        <f t="shared" si="26"/>
        <v>248</v>
      </c>
    </row>
    <row r="138" spans="1:13">
      <c r="A138">
        <v>523</v>
      </c>
      <c r="B138" s="7">
        <f t="shared" si="27"/>
        <v>5819.0653600000005</v>
      </c>
      <c r="C138" s="7">
        <f t="shared" si="28"/>
        <v>7390.8016231628408</v>
      </c>
      <c r="D138" s="7">
        <f t="shared" si="23"/>
        <v>-51219.482000000004</v>
      </c>
      <c r="E138" s="5">
        <f t="shared" si="24"/>
        <v>-112.06555186073201</v>
      </c>
      <c r="F138" s="12">
        <f t="shared" si="29"/>
        <v>0.26230084501487561</v>
      </c>
      <c r="G138" s="12">
        <f t="shared" si="30"/>
        <v>0.18273292909678623</v>
      </c>
      <c r="H138" s="9">
        <f t="shared" si="25"/>
        <v>0.69665398556540326</v>
      </c>
      <c r="I138" s="9">
        <f t="shared" si="31"/>
        <v>1.9120458891013384E-3</v>
      </c>
      <c r="J138" s="9">
        <f t="shared" si="32"/>
        <v>-1.3382631705556893</v>
      </c>
      <c r="K138" s="9">
        <f t="shared" si="33"/>
        <v>-1.6997295959504461</v>
      </c>
      <c r="L138">
        <f t="shared" si="34"/>
        <v>-0.13227765251171736</v>
      </c>
      <c r="M138">
        <f t="shared" si="26"/>
        <v>250</v>
      </c>
    </row>
    <row r="139" spans="1:13">
      <c r="A139">
        <v>525</v>
      </c>
      <c r="B139" s="7">
        <f t="shared" si="27"/>
        <v>6017.637999999999</v>
      </c>
      <c r="C139" s="7">
        <f t="shared" si="28"/>
        <v>7615.0194963498707</v>
      </c>
      <c r="D139" s="7">
        <f t="shared" si="23"/>
        <v>-51264.920239999999</v>
      </c>
      <c r="E139" s="5">
        <f t="shared" si="24"/>
        <v>-112.15226616447595</v>
      </c>
      <c r="F139" s="12">
        <f t="shared" si="29"/>
        <v>0.2519162464064742</v>
      </c>
      <c r="G139" s="12">
        <f t="shared" si="30"/>
        <v>0.17471077070024499</v>
      </c>
      <c r="H139" s="9">
        <f t="shared" si="25"/>
        <v>0.69352720673022439</v>
      </c>
      <c r="I139" s="9">
        <f t="shared" si="31"/>
        <v>1.9047619047619048E-3</v>
      </c>
      <c r="J139" s="9">
        <f t="shared" si="32"/>
        <v>-1.3786586022429175</v>
      </c>
      <c r="K139" s="9">
        <f t="shared" si="33"/>
        <v>-1.7446234111939403</v>
      </c>
      <c r="L139">
        <f t="shared" si="34"/>
        <v>-0.13392382370526695</v>
      </c>
      <c r="M139">
        <f t="shared" si="26"/>
        <v>252</v>
      </c>
    </row>
    <row r="140" spans="1:13">
      <c r="A140">
        <v>527</v>
      </c>
      <c r="B140" s="7">
        <f t="shared" si="27"/>
        <v>6216.2106400000048</v>
      </c>
      <c r="C140" s="7">
        <f t="shared" si="28"/>
        <v>7839.4104680127357</v>
      </c>
      <c r="D140" s="7">
        <f t="shared" si="23"/>
        <v>-51310.358480000003</v>
      </c>
      <c r="E140" s="5">
        <f t="shared" si="24"/>
        <v>-112.23865075524238</v>
      </c>
      <c r="F140" s="12">
        <f t="shared" si="29"/>
        <v>0.2420169709872004</v>
      </c>
      <c r="G140" s="12">
        <f t="shared" si="30"/>
        <v>0.1670911205578913</v>
      </c>
      <c r="H140" s="9">
        <f t="shared" si="25"/>
        <v>0.69041075870141466</v>
      </c>
      <c r="I140" s="9">
        <f t="shared" si="31"/>
        <v>1.8975332068311196E-3</v>
      </c>
      <c r="J140" s="9">
        <f t="shared" si="32"/>
        <v>-1.4187474272380245</v>
      </c>
      <c r="K140" s="9">
        <f t="shared" si="33"/>
        <v>-1.7892159832852603</v>
      </c>
      <c r="L140">
        <f t="shared" si="34"/>
        <v>-0.1355719576716316</v>
      </c>
      <c r="M140">
        <f t="shared" si="26"/>
        <v>254</v>
      </c>
    </row>
    <row r="141" spans="1:13">
      <c r="A141">
        <v>529</v>
      </c>
      <c r="B141" s="7">
        <f t="shared" si="27"/>
        <v>6414.7832800000033</v>
      </c>
      <c r="C141" s="7">
        <f t="shared" si="28"/>
        <v>8063.973881228043</v>
      </c>
      <c r="D141" s="7">
        <f t="shared" ref="D141:D204" si="35">$B$4+$B$6*(A141-298)</f>
        <v>-51355.796719999998</v>
      </c>
      <c r="E141" s="5">
        <f t="shared" ref="E141:E204" si="36">$B$5+$B$6*LN(A141/298)</f>
        <v>-112.32470813086587</v>
      </c>
      <c r="F141" s="12">
        <f t="shared" si="29"/>
        <v>0.2325771867283124</v>
      </c>
      <c r="G141" s="12">
        <f t="shared" si="30"/>
        <v>0.15985141050190954</v>
      </c>
      <c r="H141" s="9">
        <f t="shared" ref="H141:H204" si="37">G141/F141</f>
        <v>0.68730477288231073</v>
      </c>
      <c r="I141" s="9">
        <f t="shared" si="31"/>
        <v>1.890359168241966E-3</v>
      </c>
      <c r="J141" s="9">
        <f t="shared" si="32"/>
        <v>-1.4585331231216354</v>
      </c>
      <c r="K141" s="9">
        <f t="shared" si="33"/>
        <v>-1.8335105796058675</v>
      </c>
      <c r="L141">
        <f t="shared" si="34"/>
        <v>-0.13722197748900072</v>
      </c>
      <c r="M141">
        <f t="shared" ref="M141:M204" si="38">A141-273</f>
        <v>256</v>
      </c>
    </row>
    <row r="142" spans="1:13">
      <c r="A142">
        <v>531</v>
      </c>
      <c r="B142" s="7">
        <f t="shared" si="27"/>
        <v>6613.3559200000018</v>
      </c>
      <c r="C142" s="7">
        <f t="shared" si="28"/>
        <v>8288.7090840397577</v>
      </c>
      <c r="D142" s="7">
        <f t="shared" si="35"/>
        <v>-51401.234960000002</v>
      </c>
      <c r="E142" s="5">
        <f t="shared" si="36"/>
        <v>-112.4104407609035</v>
      </c>
      <c r="F142" s="12">
        <f t="shared" si="29"/>
        <v>0.22357259337752425</v>
      </c>
      <c r="G142" s="12">
        <f t="shared" si="30"/>
        <v>0.15297046438865985</v>
      </c>
      <c r="H142" s="9">
        <f t="shared" si="37"/>
        <v>0.68420937502994483</v>
      </c>
      <c r="I142" s="9">
        <f t="shared" si="31"/>
        <v>1.8832391713747645E-3</v>
      </c>
      <c r="J142" s="9">
        <f t="shared" si="32"/>
        <v>-1.4980191150814526</v>
      </c>
      <c r="K142" s="9">
        <f t="shared" si="33"/>
        <v>-1.8775104194363141</v>
      </c>
      <c r="L142">
        <f t="shared" si="34"/>
        <v>-0.13887380780621428</v>
      </c>
      <c r="M142">
        <f t="shared" si="38"/>
        <v>258</v>
      </c>
    </row>
    <row r="143" spans="1:13">
      <c r="A143">
        <v>533</v>
      </c>
      <c r="B143" s="7">
        <f t="shared" si="27"/>
        <v>6811.9285600000003</v>
      </c>
      <c r="C143" s="7">
        <f t="shared" si="28"/>
        <v>8513.6154294030111</v>
      </c>
      <c r="D143" s="7">
        <f t="shared" si="35"/>
        <v>-51446.673199999997</v>
      </c>
      <c r="E143" s="5">
        <f t="shared" si="36"/>
        <v>-112.49585108706006</v>
      </c>
      <c r="F143" s="12">
        <f t="shared" si="29"/>
        <v>0.21498032280173926</v>
      </c>
      <c r="G143" s="12">
        <f t="shared" si="30"/>
        <v>0.14642840473715121</v>
      </c>
      <c r="H143" s="9">
        <f t="shared" si="37"/>
        <v>0.68112468540756399</v>
      </c>
      <c r="I143" s="9">
        <f t="shared" si="31"/>
        <v>1.876172607879925E-3</v>
      </c>
      <c r="J143" s="9">
        <f t="shared" si="32"/>
        <v>-1.5372087768952301</v>
      </c>
      <c r="K143" s="9">
        <f t="shared" si="33"/>
        <v>-1.9212186748460205</v>
      </c>
      <c r="L143">
        <f t="shared" si="34"/>
        <v>-0.14052737480865773</v>
      </c>
      <c r="M143">
        <f t="shared" si="38"/>
        <v>260</v>
      </c>
    </row>
    <row r="144" spans="1:13">
      <c r="A144">
        <v>535</v>
      </c>
      <c r="B144" s="7">
        <f t="shared" si="27"/>
        <v>7010.5011999999988</v>
      </c>
      <c r="C144" s="7">
        <f t="shared" si="28"/>
        <v>8738.6922751288548</v>
      </c>
      <c r="D144" s="7">
        <f t="shared" si="35"/>
        <v>-51492.111440000001</v>
      </c>
      <c r="E144" s="5">
        <f t="shared" si="36"/>
        <v>-112.58094152360533</v>
      </c>
      <c r="F144" s="12">
        <f t="shared" si="29"/>
        <v>0.20677884636351263</v>
      </c>
      <c r="G144" s="12">
        <f t="shared" si="30"/>
        <v>0.14020656611488555</v>
      </c>
      <c r="H144" s="9">
        <f t="shared" si="37"/>
        <v>0.67805081893341024</v>
      </c>
      <c r="I144" s="9">
        <f t="shared" si="31"/>
        <v>1.869158878504673E-3</v>
      </c>
      <c r="J144" s="9">
        <f t="shared" si="32"/>
        <v>-1.5761054318917083</v>
      </c>
      <c r="K144" s="9">
        <f t="shared" si="33"/>
        <v>-1.9646384715633027</v>
      </c>
      <c r="L144">
        <f t="shared" si="34"/>
        <v>-0.14218260618499468</v>
      </c>
      <c r="M144">
        <f t="shared" si="38"/>
        <v>262</v>
      </c>
    </row>
    <row r="145" spans="1:13">
      <c r="A145">
        <v>537</v>
      </c>
      <c r="B145" s="7">
        <f t="shared" si="27"/>
        <v>7209.0738400000046</v>
      </c>
      <c r="C145" s="7">
        <f t="shared" si="28"/>
        <v>8963.938983829783</v>
      </c>
      <c r="D145" s="7">
        <f t="shared" si="35"/>
        <v>-51537.549679999996</v>
      </c>
      <c r="E145" s="5">
        <f t="shared" si="36"/>
        <v>-112.66571445778358</v>
      </c>
      <c r="F145" s="12">
        <f t="shared" si="29"/>
        <v>0.19894788879739642</v>
      </c>
      <c r="G145" s="12">
        <f t="shared" si="30"/>
        <v>0.13428741474939918</v>
      </c>
      <c r="H145" s="9">
        <f t="shared" si="37"/>
        <v>0.67498788532586107</v>
      </c>
      <c r="I145" s="9">
        <f t="shared" si="31"/>
        <v>1.8621973929236499E-3</v>
      </c>
      <c r="J145" s="9">
        <f t="shared" si="32"/>
        <v>-1.6147123538900761</v>
      </c>
      <c r="K145" s="9">
        <f t="shared" si="33"/>
        <v>-2.0077728898261356</v>
      </c>
      <c r="L145">
        <f t="shared" si="34"/>
        <v>-0.14383943109470793</v>
      </c>
      <c r="M145">
        <f t="shared" si="38"/>
        <v>264</v>
      </c>
    </row>
    <row r="146" spans="1:13">
      <c r="A146">
        <v>539</v>
      </c>
      <c r="B146" s="7">
        <f t="shared" si="27"/>
        <v>7407.6464800000031</v>
      </c>
      <c r="C146" s="7">
        <f t="shared" si="28"/>
        <v>9189.3549228660759</v>
      </c>
      <c r="D146" s="7">
        <f t="shared" si="35"/>
        <v>-51582.98792</v>
      </c>
      <c r="E146" s="5">
        <f t="shared" si="36"/>
        <v>-112.75017225021536</v>
      </c>
      <c r="F146" s="12">
        <f t="shared" si="29"/>
        <v>0.19146834809558674</v>
      </c>
      <c r="G146" s="12">
        <f t="shared" si="30"/>
        <v>0.12865447388671464</v>
      </c>
      <c r="H146" s="9">
        <f t="shared" si="37"/>
        <v>0.67193598924500286</v>
      </c>
      <c r="I146" s="9">
        <f t="shared" si="31"/>
        <v>1.8552875695732839E-3</v>
      </c>
      <c r="J146" s="9">
        <f t="shared" si="32"/>
        <v>-1.6530327681185106</v>
      </c>
      <c r="K146" s="9">
        <f t="shared" si="33"/>
        <v>-2.0506249652141562</v>
      </c>
      <c r="L146">
        <f t="shared" si="34"/>
        <v>-0.14549778013643122</v>
      </c>
      <c r="M146">
        <f t="shared" si="38"/>
        <v>266</v>
      </c>
    </row>
    <row r="147" spans="1:13">
      <c r="A147">
        <v>541</v>
      </c>
      <c r="B147" s="7">
        <f t="shared" si="27"/>
        <v>7606.2191200000016</v>
      </c>
      <c r="C147" s="7">
        <f t="shared" si="28"/>
        <v>9414.9394642929801</v>
      </c>
      <c r="D147" s="7">
        <f t="shared" si="35"/>
        <v>-51628.426160000003</v>
      </c>
      <c r="E147" s="5">
        <f t="shared" si="36"/>
        <v>-112.83431723529202</v>
      </c>
      <c r="F147" s="12">
        <f t="shared" si="29"/>
        <v>0.18432222095183165</v>
      </c>
      <c r="G147" s="12">
        <f t="shared" si="30"/>
        <v>0.12329225445707893</v>
      </c>
      <c r="H147" s="9">
        <f t="shared" si="37"/>
        <v>0.66889523043072774</v>
      </c>
      <c r="I147" s="9">
        <f t="shared" si="31"/>
        <v>1.8484288354898336E-3</v>
      </c>
      <c r="J147" s="9">
        <f t="shared" si="32"/>
        <v>-1.6910698521123539</v>
      </c>
      <c r="K147" s="9">
        <f t="shared" si="33"/>
        <v>-2.0931976894623952</v>
      </c>
      <c r="L147">
        <f t="shared" si="34"/>
        <v>-0.14715758531704748</v>
      </c>
      <c r="M147">
        <f t="shared" si="38"/>
        <v>268</v>
      </c>
    </row>
    <row r="148" spans="1:13">
      <c r="A148">
        <v>543</v>
      </c>
      <c r="B148" s="7">
        <f t="shared" si="27"/>
        <v>7804.7917600000001</v>
      </c>
      <c r="C148" s="7">
        <f t="shared" si="28"/>
        <v>9640.6919848086036</v>
      </c>
      <c r="D148" s="7">
        <f t="shared" si="35"/>
        <v>-51673.864399999999</v>
      </c>
      <c r="E148" s="5">
        <f t="shared" si="36"/>
        <v>-112.91815172156281</v>
      </c>
      <c r="F148" s="12">
        <f t="shared" si="29"/>
        <v>0.17749253334872611</v>
      </c>
      <c r="G148" s="12">
        <f t="shared" si="30"/>
        <v>0.11818619064413799</v>
      </c>
      <c r="H148" s="9">
        <f t="shared" si="37"/>
        <v>0.66586570383742982</v>
      </c>
      <c r="I148" s="9">
        <f t="shared" si="31"/>
        <v>1.841620626151013E-3</v>
      </c>
      <c r="J148" s="9">
        <f t="shared" si="32"/>
        <v>-1.7288267365924301</v>
      </c>
      <c r="K148" s="9">
        <f t="shared" si="33"/>
        <v>-2.135494011257189</v>
      </c>
      <c r="L148">
        <f t="shared" si="34"/>
        <v>-0.14881878002153276</v>
      </c>
      <c r="M148">
        <f t="shared" si="38"/>
        <v>270</v>
      </c>
    </row>
    <row r="149" spans="1:13">
      <c r="A149">
        <v>545</v>
      </c>
      <c r="B149" s="7">
        <f t="shared" si="27"/>
        <v>8003.3643999999986</v>
      </c>
      <c r="C149" s="7">
        <f t="shared" si="28"/>
        <v>9866.61186570264</v>
      </c>
      <c r="D149" s="7">
        <f t="shared" si="35"/>
        <v>-51719.302640000002</v>
      </c>
      <c r="E149" s="5">
        <f t="shared" si="36"/>
        <v>-113.00167799211494</v>
      </c>
      <c r="F149" s="12">
        <f t="shared" si="29"/>
        <v>0.1709632759065938</v>
      </c>
      <c r="G149" s="12">
        <f t="shared" si="30"/>
        <v>0.11332257998638398</v>
      </c>
      <c r="H149" s="9">
        <f t="shared" si="37"/>
        <v>0.66284749976537682</v>
      </c>
      <c r="I149" s="9">
        <f t="shared" si="31"/>
        <v>1.834862385321101E-3</v>
      </c>
      <c r="J149" s="9">
        <f t="shared" si="32"/>
        <v>-1.7663065063240291</v>
      </c>
      <c r="K149" s="9">
        <f t="shared" si="33"/>
        <v>-2.1775168370147489</v>
      </c>
      <c r="L149">
        <f t="shared" si="34"/>
        <v>-0.15048129898352774</v>
      </c>
      <c r="M149">
        <f t="shared" si="38"/>
        <v>272</v>
      </c>
    </row>
    <row r="150" spans="1:13">
      <c r="A150">
        <v>547</v>
      </c>
      <c r="B150" s="7">
        <f t="shared" si="27"/>
        <v>8201.9370400000043</v>
      </c>
      <c r="C150" s="7">
        <f t="shared" si="28"/>
        <v>10092.698492805805</v>
      </c>
      <c r="D150" s="7">
        <f t="shared" si="35"/>
        <v>-51764.740879999998</v>
      </c>
      <c r="E150" s="5">
        <f t="shared" si="36"/>
        <v>-113.08489830494662</v>
      </c>
      <c r="F150" s="12">
        <f t="shared" si="29"/>
        <v>0.16471934364243937</v>
      </c>
      <c r="G150" s="12">
        <f t="shared" si="30"/>
        <v>0.1086885276696075</v>
      </c>
      <c r="H150" s="9">
        <f t="shared" si="37"/>
        <v>0.65984070398884398</v>
      </c>
      <c r="I150" s="9">
        <f t="shared" si="31"/>
        <v>1.8281535648994515E-3</v>
      </c>
      <c r="J150" s="9">
        <f t="shared" si="32"/>
        <v>-1.8035122009570441</v>
      </c>
      <c r="K150" s="9">
        <f t="shared" si="33"/>
        <v>-2.2192690316428019</v>
      </c>
      <c r="L150">
        <f t="shared" si="34"/>
        <v>-0.15214507825661333</v>
      </c>
      <c r="M150">
        <f t="shared" si="38"/>
        <v>274</v>
      </c>
    </row>
    <row r="151" spans="1:13">
      <c r="A151">
        <v>549</v>
      </c>
      <c r="B151" s="7">
        <f t="shared" si="27"/>
        <v>8400.5096800000028</v>
      </c>
      <c r="C151" s="7">
        <f t="shared" si="28"/>
        <v>10318.951256440008</v>
      </c>
      <c r="D151" s="7">
        <f t="shared" si="35"/>
        <v>-51810.179120000001</v>
      </c>
      <c r="E151" s="5">
        <f t="shared" si="36"/>
        <v>-113.16781489333334</v>
      </c>
      <c r="F151" s="12">
        <f t="shared" si="29"/>
        <v>0.15874647981518294</v>
      </c>
      <c r="G151" s="12">
        <f t="shared" si="30"/>
        <v>0.10427189469642381</v>
      </c>
      <c r="H151" s="9">
        <f t="shared" si="37"/>
        <v>0.65684539788107454</v>
      </c>
      <c r="I151" s="9">
        <f t="shared" si="31"/>
        <v>1.8214936247723133E-3</v>
      </c>
      <c r="J151" s="9">
        <f t="shared" si="32"/>
        <v>-1.8404468158477398</v>
      </c>
      <c r="K151" s="9">
        <f t="shared" si="33"/>
        <v>-2.2607534192857499</v>
      </c>
      <c r="L151">
        <f t="shared" si="34"/>
        <v>-0.15381005518627555</v>
      </c>
      <c r="M151">
        <f t="shared" si="38"/>
        <v>276</v>
      </c>
    </row>
    <row r="152" spans="1:13">
      <c r="A152">
        <v>551</v>
      </c>
      <c r="B152" s="7">
        <f t="shared" si="27"/>
        <v>8599.0823200000013</v>
      </c>
      <c r="C152" s="7">
        <f t="shared" si="28"/>
        <v>10545.369551369313</v>
      </c>
      <c r="D152" s="7">
        <f t="shared" si="35"/>
        <v>-51855.617360000004</v>
      </c>
      <c r="E152" s="5">
        <f t="shared" si="36"/>
        <v>-113.2504299661875</v>
      </c>
      <c r="F152" s="12">
        <f t="shared" si="29"/>
        <v>0.1530312235587892</v>
      </c>
      <c r="G152" s="12">
        <f t="shared" si="30"/>
        <v>0.1000612496439659</v>
      </c>
      <c r="H152" s="9">
        <f t="shared" si="37"/>
        <v>0.65386165853614764</v>
      </c>
      <c r="I152" s="9">
        <f t="shared" si="31"/>
        <v>1.8148820326678765E-3</v>
      </c>
      <c r="J152" s="9">
        <f t="shared" si="32"/>
        <v>-1.8771133028626417</v>
      </c>
      <c r="K152" s="9">
        <f t="shared" si="33"/>
        <v>-2.3019727840537731</v>
      </c>
      <c r="L152">
        <f t="shared" si="34"/>
        <v>-0.15547616838253725</v>
      </c>
      <c r="M152">
        <f t="shared" si="38"/>
        <v>278</v>
      </c>
    </row>
    <row r="153" spans="1:13">
      <c r="A153">
        <v>553</v>
      </c>
      <c r="B153" s="7">
        <f t="shared" si="27"/>
        <v>8797.6549599999998</v>
      </c>
      <c r="C153" s="7">
        <f t="shared" si="28"/>
        <v>10771.952776751528</v>
      </c>
      <c r="D153" s="7">
        <f t="shared" si="35"/>
        <v>-51901.0556</v>
      </c>
      <c r="E153" s="5">
        <f t="shared" si="36"/>
        <v>-113.33274570841145</v>
      </c>
      <c r="F153" s="12">
        <f t="shared" si="29"/>
        <v>0.14756086102820126</v>
      </c>
      <c r="G153" s="12">
        <f t="shared" si="30"/>
        <v>9.6045823743753422E-2</v>
      </c>
      <c r="H153" s="9">
        <f t="shared" si="37"/>
        <v>0.65088955888782407</v>
      </c>
      <c r="I153" s="9">
        <f t="shared" si="31"/>
        <v>1.8083182640144665E-3</v>
      </c>
      <c r="J153" s="9">
        <f t="shared" si="32"/>
        <v>-1.9135145711649582</v>
      </c>
      <c r="K153" s="9">
        <f t="shared" si="33"/>
        <v>-2.3429298707362447</v>
      </c>
      <c r="L153">
        <f t="shared" si="34"/>
        <v>-0.15714335769324139</v>
      </c>
      <c r="M153">
        <f t="shared" si="38"/>
        <v>280</v>
      </c>
    </row>
    <row r="154" spans="1:13">
      <c r="A154">
        <v>555</v>
      </c>
      <c r="B154" s="7">
        <f t="shared" si="27"/>
        <v>8996.2275999999983</v>
      </c>
      <c r="C154" s="7">
        <f t="shared" si="28"/>
        <v>10998.700336090546</v>
      </c>
      <c r="D154" s="7">
        <f t="shared" si="35"/>
        <v>-51946.493840000003</v>
      </c>
      <c r="E154" s="5">
        <f t="shared" si="36"/>
        <v>-113.41476428124423</v>
      </c>
      <c r="F154" s="12">
        <f t="shared" si="29"/>
        <v>0.14232337980433313</v>
      </c>
      <c r="G154" s="12">
        <f t="shared" si="30"/>
        <v>9.2215469038726169E-2</v>
      </c>
      <c r="H154" s="9">
        <f t="shared" si="37"/>
        <v>0.64792916782544407</v>
      </c>
      <c r="I154" s="9">
        <f t="shared" si="31"/>
        <v>1.8018018018018018E-3</v>
      </c>
      <c r="J154" s="9">
        <f t="shared" si="32"/>
        <v>-1.9496534879840142</v>
      </c>
      <c r="K154" s="9">
        <f t="shared" si="33"/>
        <v>-2.3836273854998828</v>
      </c>
      <c r="L154">
        <f t="shared" si="34"/>
        <v>-0.15881156417796699</v>
      </c>
      <c r="M154">
        <f t="shared" si="38"/>
        <v>282</v>
      </c>
    </row>
    <row r="155" spans="1:13">
      <c r="A155">
        <v>557</v>
      </c>
      <c r="B155" s="7">
        <f t="shared" si="27"/>
        <v>9194.8002400000041</v>
      </c>
      <c r="C155" s="7">
        <f t="shared" si="28"/>
        <v>11225.61163718937</v>
      </c>
      <c r="D155" s="7">
        <f t="shared" si="35"/>
        <v>-51991.932079999999</v>
      </c>
      <c r="E155" s="5">
        <f t="shared" si="36"/>
        <v>-113.49648782260209</v>
      </c>
      <c r="F155" s="12">
        <f t="shared" si="29"/>
        <v>0.13730742632397788</v>
      </c>
      <c r="G155" s="12">
        <f t="shared" si="30"/>
        <v>8.8560619391668274E-2</v>
      </c>
      <c r="H155" s="9">
        <f t="shared" si="37"/>
        <v>0.64498055030693568</v>
      </c>
      <c r="I155" s="9">
        <f t="shared" si="31"/>
        <v>1.7953321364452424E-3</v>
      </c>
      <c r="J155" s="9">
        <f t="shared" si="32"/>
        <v>-1.9855328793681062</v>
      </c>
      <c r="K155" s="9">
        <f t="shared" si="33"/>
        <v>-2.4240679965720191</v>
      </c>
      <c r="L155">
        <f t="shared" si="34"/>
        <v>-0.16048073008256175</v>
      </c>
      <c r="M155">
        <f t="shared" si="38"/>
        <v>284</v>
      </c>
    </row>
    <row r="156" spans="1:13">
      <c r="A156">
        <v>559</v>
      </c>
      <c r="B156" s="7">
        <f t="shared" si="27"/>
        <v>9393.3728800000026</v>
      </c>
      <c r="C156" s="7">
        <f t="shared" si="28"/>
        <v>11452.686092103762</v>
      </c>
      <c r="D156" s="7">
        <f t="shared" si="35"/>
        <v>-52037.370320000002</v>
      </c>
      <c r="E156" s="5">
        <f t="shared" si="36"/>
        <v>-113.57791844741281</v>
      </c>
      <c r="F156" s="12">
        <f t="shared" si="29"/>
        <v>0.13250226611847293</v>
      </c>
      <c r="G156" s="12">
        <f t="shared" si="30"/>
        <v>8.5072254136887071E-2</v>
      </c>
      <c r="H156" s="9">
        <f t="shared" si="37"/>
        <v>0.64204376746902025</v>
      </c>
      <c r="I156" s="9">
        <f t="shared" si="31"/>
        <v>1.7889087656529517E-3</v>
      </c>
      <c r="J156" s="9">
        <f t="shared" si="32"/>
        <v>-2.0211555309211833</v>
      </c>
      <c r="K156" s="9">
        <f t="shared" si="33"/>
        <v>-2.464254334909318</v>
      </c>
      <c r="L156">
        <f t="shared" si="34"/>
        <v>-0.16215079881427424</v>
      </c>
      <c r="M156">
        <f t="shared" si="38"/>
        <v>286</v>
      </c>
    </row>
    <row r="157" spans="1:13">
      <c r="A157">
        <v>561</v>
      </c>
      <c r="B157" s="7">
        <f t="shared" si="27"/>
        <v>9591.9455200000011</v>
      </c>
      <c r="C157" s="7">
        <f t="shared" si="28"/>
        <v>11679.923117096663</v>
      </c>
      <c r="D157" s="7">
        <f t="shared" si="35"/>
        <v>-52082.808559999998</v>
      </c>
      <c r="E157" s="5">
        <f t="shared" si="36"/>
        <v>-113.65905824794415</v>
      </c>
      <c r="F157" s="12">
        <f t="shared" si="29"/>
        <v>0.12789774666147663</v>
      </c>
      <c r="G157" s="12">
        <f t="shared" si="30"/>
        <v>8.1741864183176957E-2</v>
      </c>
      <c r="H157" s="9">
        <f t="shared" si="37"/>
        <v>0.63911887673465928</v>
      </c>
      <c r="I157" s="9">
        <f t="shared" si="31"/>
        <v>1.7825311942959001E-3</v>
      </c>
      <c r="J157" s="9">
        <f t="shared" si="32"/>
        <v>-2.0565241885237922</v>
      </c>
      <c r="K157" s="9">
        <f t="shared" si="33"/>
        <v>-2.5041889948523703</v>
      </c>
      <c r="L157">
        <f t="shared" si="34"/>
        <v>-0.16382171491747016</v>
      </c>
      <c r="M157">
        <f t="shared" si="38"/>
        <v>288</v>
      </c>
    </row>
    <row r="158" spans="1:13">
      <c r="A158">
        <v>563</v>
      </c>
      <c r="B158" s="7">
        <f t="shared" si="27"/>
        <v>9790.5181599999996</v>
      </c>
      <c r="C158" s="7">
        <f t="shared" si="28"/>
        <v>11907.32213259313</v>
      </c>
      <c r="D158" s="7">
        <f t="shared" si="35"/>
        <v>-52128.246800000001</v>
      </c>
      <c r="E158" s="5">
        <f t="shared" si="36"/>
        <v>-113.73990929412635</v>
      </c>
      <c r="F158" s="12">
        <f t="shared" si="29"/>
        <v>0.12348426264139536</v>
      </c>
      <c r="G158" s="12">
        <f t="shared" si="30"/>
        <v>7.8561420390955233E-2</v>
      </c>
      <c r="H158" s="9">
        <f t="shared" si="37"/>
        <v>0.6362059319178317</v>
      </c>
      <c r="I158" s="9">
        <f t="shared" si="31"/>
        <v>1.7761989342806395E-3</v>
      </c>
      <c r="J158" s="9">
        <f t="shared" si="32"/>
        <v>-2.091641559038639</v>
      </c>
      <c r="K158" s="9">
        <f t="shared" si="33"/>
        <v>-2.5438745347664407</v>
      </c>
      <c r="L158">
        <f t="shared" si="34"/>
        <v>-0.16549342404991657</v>
      </c>
      <c r="M158">
        <f t="shared" si="38"/>
        <v>290</v>
      </c>
    </row>
    <row r="159" spans="1:13">
      <c r="A159">
        <v>565</v>
      </c>
      <c r="B159" s="7">
        <f t="shared" si="27"/>
        <v>9989.0907999999981</v>
      </c>
      <c r="C159" s="7">
        <f t="shared" si="28"/>
        <v>12134.88256313602</v>
      </c>
      <c r="D159" s="7">
        <f t="shared" si="35"/>
        <v>-52173.685039999997</v>
      </c>
      <c r="E159" s="5">
        <f t="shared" si="36"/>
        <v>-113.82047363386907</v>
      </c>
      <c r="F159" s="12">
        <f t="shared" si="29"/>
        <v>0.11925272348794244</v>
      </c>
      <c r="G159" s="12">
        <f t="shared" si="30"/>
        <v>7.5523344060073369E-2</v>
      </c>
      <c r="H159" s="9">
        <f t="shared" si="37"/>
        <v>0.63330498332568042</v>
      </c>
      <c r="I159" s="9">
        <f t="shared" si="31"/>
        <v>1.7699115044247787E-3</v>
      </c>
      <c r="J159" s="9">
        <f t="shared" si="32"/>
        <v>-2.1265103110011685</v>
      </c>
      <c r="K159" s="9">
        <f t="shared" si="33"/>
        <v>-2.5833134776687623</v>
      </c>
      <c r="L159">
        <f t="shared" si="34"/>
        <v>-0.1671658729596206</v>
      </c>
      <c r="M159">
        <f t="shared" si="38"/>
        <v>292</v>
      </c>
    </row>
    <row r="160" spans="1:13">
      <c r="A160">
        <v>567</v>
      </c>
      <c r="B160" s="7">
        <f t="shared" si="27"/>
        <v>10187.663440000004</v>
      </c>
      <c r="C160" s="7">
        <f t="shared" si="28"/>
        <v>12362.603837342258</v>
      </c>
      <c r="D160" s="7">
        <f t="shared" si="35"/>
        <v>-52219.12328</v>
      </c>
      <c r="E160" s="5">
        <f t="shared" si="36"/>
        <v>-113.90075329337259</v>
      </c>
      <c r="F160" s="12">
        <f t="shared" si="29"/>
        <v>0.11519452299514046</v>
      </c>
      <c r="G160" s="12">
        <f t="shared" si="30"/>
        <v>7.2620479377332306E-2</v>
      </c>
      <c r="H160" s="9">
        <f t="shared" si="37"/>
        <v>0.63041607785810994</v>
      </c>
      <c r="I160" s="9">
        <f t="shared" si="31"/>
        <v>1.7636684303350969E-3</v>
      </c>
      <c r="J160" s="9">
        <f t="shared" si="32"/>
        <v>-2.1611330752955329</v>
      </c>
      <c r="K160" s="9">
        <f t="shared" si="33"/>
        <v>-2.6225083118426826</v>
      </c>
      <c r="L160">
        <f t="shared" si="34"/>
        <v>-0.16883900946220659</v>
      </c>
      <c r="M160">
        <f t="shared" si="38"/>
        <v>294</v>
      </c>
    </row>
    <row r="161" spans="1:13">
      <c r="A161">
        <v>569</v>
      </c>
      <c r="B161" s="7">
        <f t="shared" si="27"/>
        <v>10386.236080000002</v>
      </c>
      <c r="C161" s="7">
        <f t="shared" si="28"/>
        <v>12590.485387859688</v>
      </c>
      <c r="D161" s="7">
        <f t="shared" si="35"/>
        <v>-52264.561520000003</v>
      </c>
      <c r="E161" s="5">
        <f t="shared" si="36"/>
        <v>-113.98075027743354</v>
      </c>
      <c r="F161" s="12">
        <f t="shared" si="29"/>
        <v>0.11130151089488217</v>
      </c>
      <c r="G161" s="12">
        <f t="shared" si="30"/>
        <v>6.9846067684228907E-2</v>
      </c>
      <c r="H161" s="9">
        <f t="shared" si="37"/>
        <v>0.62753925910488739</v>
      </c>
      <c r="I161" s="9">
        <f t="shared" si="31"/>
        <v>1.7574692442882249E-3</v>
      </c>
      <c r="J161" s="9">
        <f t="shared" si="32"/>
        <v>-2.1955124458162976</v>
      </c>
      <c r="K161" s="9">
        <f t="shared" si="33"/>
        <v>-2.6614614914389829</v>
      </c>
      <c r="L161">
        <f t="shared" si="34"/>
        <v>-0.17051278241881751</v>
      </c>
      <c r="M161">
        <f t="shared" si="38"/>
        <v>296</v>
      </c>
    </row>
    <row r="162" spans="1:13">
      <c r="A162">
        <v>571</v>
      </c>
      <c r="B162" s="7">
        <f t="shared" si="27"/>
        <v>10584.808720000001</v>
      </c>
      <c r="C162" s="7">
        <f t="shared" si="28"/>
        <v>12818.526651324619</v>
      </c>
      <c r="D162" s="7">
        <f t="shared" si="35"/>
        <v>-52309.999759999999</v>
      </c>
      <c r="E162" s="5">
        <f t="shared" si="36"/>
        <v>-114.0604665697454</v>
      </c>
      <c r="F162" s="12">
        <f t="shared" si="29"/>
        <v>0.10756596624602396</v>
      </c>
      <c r="G162" s="12">
        <f t="shared" si="30"/>
        <v>6.7193723436033831E-2</v>
      </c>
      <c r="H162" s="9">
        <f t="shared" si="37"/>
        <v>0.62467456744030836</v>
      </c>
      <c r="I162" s="9">
        <f t="shared" si="31"/>
        <v>1.7513134851138354E-3</v>
      </c>
      <c r="J162" s="9">
        <f t="shared" si="32"/>
        <v>-2.2296509801162516</v>
      </c>
      <c r="K162" s="9">
        <f t="shared" si="33"/>
        <v>-2.700175437064698</v>
      </c>
      <c r="L162">
        <f t="shared" si="34"/>
        <v>-0.17218714171452876</v>
      </c>
      <c r="M162">
        <f t="shared" si="38"/>
        <v>298</v>
      </c>
    </row>
    <row r="163" spans="1:13">
      <c r="A163">
        <v>573</v>
      </c>
      <c r="B163" s="7">
        <f t="shared" si="27"/>
        <v>10783.381359999999</v>
      </c>
      <c r="C163" s="7">
        <f t="shared" si="28"/>
        <v>13046.72706831988</v>
      </c>
      <c r="D163" s="7">
        <f t="shared" si="35"/>
        <v>-52355.438000000002</v>
      </c>
      <c r="E163" s="5">
        <f t="shared" si="36"/>
        <v>-114.13990413319351</v>
      </c>
      <c r="F163" s="12">
        <f t="shared" si="29"/>
        <v>0.10398057251399302</v>
      </c>
      <c r="G163" s="12">
        <f t="shared" si="30"/>
        <v>6.4657411733026859E-2</v>
      </c>
      <c r="H163" s="9">
        <f t="shared" si="37"/>
        <v>0.62182204011548114</v>
      </c>
      <c r="I163" s="9">
        <f t="shared" si="31"/>
        <v>1.7452006980802793E-3</v>
      </c>
      <c r="J163" s="9">
        <f t="shared" si="32"/>
        <v>-2.2635512000406384</v>
      </c>
      <c r="K163" s="9">
        <f t="shared" si="33"/>
        <v>-2.7386525363597221</v>
      </c>
      <c r="L163">
        <f t="shared" si="34"/>
        <v>-0.17386203823725827</v>
      </c>
      <c r="M163">
        <f t="shared" si="38"/>
        <v>300</v>
      </c>
    </row>
    <row r="164" spans="1:13">
      <c r="A164">
        <v>575</v>
      </c>
      <c r="B164" s="7">
        <f t="shared" si="27"/>
        <v>10981.954000000005</v>
      </c>
      <c r="C164" s="7">
        <f t="shared" si="28"/>
        <v>13275.086083333515</v>
      </c>
      <c r="D164" s="7">
        <f t="shared" si="35"/>
        <v>-52400.876239999998</v>
      </c>
      <c r="E164" s="5">
        <f t="shared" si="36"/>
        <v>-114.21906491014524</v>
      </c>
      <c r="F164" s="12">
        <f t="shared" si="29"/>
        <v>0.10053839422509764</v>
      </c>
      <c r="G164" s="12">
        <f t="shared" si="30"/>
        <v>6.2231427313660513E-2</v>
      </c>
      <c r="H164" s="9">
        <f t="shared" si="37"/>
        <v>0.61898171134829538</v>
      </c>
      <c r="I164" s="9">
        <f t="shared" si="31"/>
        <v>1.7391304347826088E-3</v>
      </c>
      <c r="J164" s="9">
        <f t="shared" si="32"/>
        <v>-2.2972155923481616</v>
      </c>
      <c r="K164" s="9">
        <f t="shared" si="33"/>
        <v>-2.7768951445615078</v>
      </c>
      <c r="L164">
        <f t="shared" si="34"/>
        <v>-0.17553742385716337</v>
      </c>
      <c r="M164">
        <f t="shared" si="38"/>
        <v>302</v>
      </c>
    </row>
    <row r="165" spans="1:13">
      <c r="A165">
        <v>577</v>
      </c>
      <c r="B165" s="7">
        <f t="shared" si="27"/>
        <v>11180.526640000004</v>
      </c>
      <c r="C165" s="7">
        <f t="shared" si="28"/>
        <v>13503.603144718001</v>
      </c>
      <c r="D165" s="7">
        <f t="shared" si="35"/>
        <v>-52446.314480000001</v>
      </c>
      <c r="E165" s="5">
        <f t="shared" si="36"/>
        <v>-114.29795082273483</v>
      </c>
      <c r="F165" s="12">
        <f t="shared" si="29"/>
        <v>9.7232855088227835E-2</v>
      </c>
      <c r="G165" s="12">
        <f t="shared" si="30"/>
        <v>5.991037490765877E-2</v>
      </c>
      <c r="H165" s="9">
        <f t="shared" si="37"/>
        <v>0.61615361241112243</v>
      </c>
      <c r="I165" s="9">
        <f t="shared" si="31"/>
        <v>1.7331022530329288E-3</v>
      </c>
      <c r="J165" s="9">
        <f t="shared" si="32"/>
        <v>-2.330646609319063</v>
      </c>
      <c r="K165" s="9">
        <f t="shared" si="33"/>
        <v>-2.8149055850581326</v>
      </c>
      <c r="L165">
        <f t="shared" si="34"/>
        <v>-0.17721325140650795</v>
      </c>
      <c r="M165">
        <f t="shared" si="38"/>
        <v>304</v>
      </c>
    </row>
    <row r="166" spans="1:13">
      <c r="A166">
        <v>579</v>
      </c>
      <c r="B166" s="7">
        <f t="shared" si="27"/>
        <v>11379.099280000002</v>
      </c>
      <c r="C166" s="7">
        <f t="shared" si="28"/>
        <v>13732.277704650101</v>
      </c>
      <c r="D166" s="7">
        <f t="shared" si="35"/>
        <v>-52491.752720000004</v>
      </c>
      <c r="E166" s="5">
        <f t="shared" si="36"/>
        <v>-114.37656377314353</v>
      </c>
      <c r="F166" s="12">
        <f t="shared" si="29"/>
        <v>9.4057717484456127E-2</v>
      </c>
      <c r="G166" s="12">
        <f t="shared" si="30"/>
        <v>5.7689150854638181E-2</v>
      </c>
      <c r="H166" s="9">
        <f t="shared" si="37"/>
        <v>0.61333777171630632</v>
      </c>
      <c r="I166" s="9">
        <f t="shared" si="31"/>
        <v>1.7271157167530224E-3</v>
      </c>
      <c r="J166" s="9">
        <f t="shared" si="32"/>
        <v>-2.3638466693506142</v>
      </c>
      <c r="K166" s="9">
        <f t="shared" si="33"/>
        <v>-2.8526861499300353</v>
      </c>
      <c r="L166">
        <f t="shared" si="34"/>
        <v>-0.1788894746599915</v>
      </c>
      <c r="M166">
        <f t="shared" si="38"/>
        <v>306</v>
      </c>
    </row>
    <row r="167" spans="1:13">
      <c r="A167">
        <v>581</v>
      </c>
      <c r="B167" s="7">
        <f t="shared" si="27"/>
        <v>11577.671920000001</v>
      </c>
      <c r="C167" s="7">
        <f t="shared" si="28"/>
        <v>13961.109219091217</v>
      </c>
      <c r="D167" s="7">
        <f t="shared" si="35"/>
        <v>-52537.19096</v>
      </c>
      <c r="E167" s="5">
        <f t="shared" si="36"/>
        <v>-114.45490564387472</v>
      </c>
      <c r="F167" s="12">
        <f t="shared" si="29"/>
        <v>9.1007063232276794E-2</v>
      </c>
      <c r="G167" s="12">
        <f t="shared" si="30"/>
        <v>5.5562925900826926E-2</v>
      </c>
      <c r="H167" s="9">
        <f t="shared" si="37"/>
        <v>0.61053421489949622</v>
      </c>
      <c r="I167" s="9">
        <f t="shared" si="31"/>
        <v>1.7211703958691911E-3</v>
      </c>
      <c r="J167" s="9">
        <f t="shared" si="32"/>
        <v>-2.3968181575402956</v>
      </c>
      <c r="K167" s="9">
        <f t="shared" si="33"/>
        <v>-2.890239100480664</v>
      </c>
      <c r="L167">
        <f t="shared" si="34"/>
        <v>-0.18056604831552564</v>
      </c>
      <c r="M167">
        <f t="shared" si="38"/>
        <v>308</v>
      </c>
    </row>
    <row r="168" spans="1:13">
      <c r="A168">
        <v>583</v>
      </c>
      <c r="B168" s="7">
        <f t="shared" si="27"/>
        <v>11776.244559999999</v>
      </c>
      <c r="C168" s="7">
        <f t="shared" si="28"/>
        <v>14190.097147748302</v>
      </c>
      <c r="D168" s="7">
        <f t="shared" si="35"/>
        <v>-52582.629200000003</v>
      </c>
      <c r="E168" s="5">
        <f t="shared" si="36"/>
        <v>-114.53297829802455</v>
      </c>
      <c r="F168" s="12">
        <f t="shared" si="29"/>
        <v>8.8075275542879874E-2</v>
      </c>
      <c r="G168" s="12">
        <f t="shared" si="30"/>
        <v>5.352712909289125E-2</v>
      </c>
      <c r="H168" s="9">
        <f t="shared" si="37"/>
        <v>0.60774296490087398</v>
      </c>
      <c r="I168" s="9">
        <f t="shared" si="31"/>
        <v>1.7152658662092624E-3</v>
      </c>
      <c r="J168" s="9">
        <f t="shared" si="32"/>
        <v>-2.4295634262569776</v>
      </c>
      <c r="K168" s="9">
        <f t="shared" si="33"/>
        <v>-2.9275666677563237</v>
      </c>
      <c r="L168">
        <f t="shared" si="34"/>
        <v>-0.18224292797544811</v>
      </c>
      <c r="M168">
        <f t="shared" si="38"/>
        <v>310</v>
      </c>
    </row>
    <row r="169" spans="1:13">
      <c r="A169">
        <v>585</v>
      </c>
      <c r="B169" s="7">
        <f t="shared" si="27"/>
        <v>11974.817200000005</v>
      </c>
      <c r="C169" s="7">
        <f t="shared" si="28"/>
        <v>14419.240954035324</v>
      </c>
      <c r="D169" s="7">
        <f t="shared" si="35"/>
        <v>-52628.067439999999</v>
      </c>
      <c r="E169" s="5">
        <f t="shared" si="36"/>
        <v>-114.61078357954756</v>
      </c>
      <c r="F169" s="12">
        <f t="shared" si="29"/>
        <v>8.5257022086010742E-2</v>
      </c>
      <c r="G169" s="12">
        <f t="shared" si="30"/>
        <v>5.1577432693815602E-2</v>
      </c>
      <c r="H169" s="9">
        <f t="shared" si="37"/>
        <v>0.60496404204432797</v>
      </c>
      <c r="I169" s="9">
        <f t="shared" si="31"/>
        <v>1.7094017094017094E-3</v>
      </c>
      <c r="J169" s="9">
        <f t="shared" si="32"/>
        <v>-2.4620847957003851</v>
      </c>
      <c r="K169" s="9">
        <f t="shared" si="33"/>
        <v>-2.9646710530554632</v>
      </c>
      <c r="L169">
        <f t="shared" si="34"/>
        <v>-0.18392007012816153</v>
      </c>
      <c r="M169">
        <f t="shared" si="38"/>
        <v>312</v>
      </c>
    </row>
    <row r="170" spans="1:13">
      <c r="A170">
        <v>587</v>
      </c>
      <c r="B170" s="7">
        <f t="shared" si="27"/>
        <v>12173.389840000003</v>
      </c>
      <c r="C170" s="7">
        <f t="shared" si="28"/>
        <v>14648.540105035208</v>
      </c>
      <c r="D170" s="7">
        <f t="shared" si="35"/>
        <v>-52673.505680000002</v>
      </c>
      <c r="E170" s="5">
        <f t="shared" si="36"/>
        <v>-114.68832331351824</v>
      </c>
      <c r="F170" s="12">
        <f t="shared" si="29"/>
        <v>8.2547239092646912E-2</v>
      </c>
      <c r="G170" s="12">
        <f t="shared" si="30"/>
        <v>4.9709738051255205E-2</v>
      </c>
      <c r="H170" s="9">
        <f t="shared" si="37"/>
        <v>0.60219746411462005</v>
      </c>
      <c r="I170" s="9">
        <f t="shared" si="31"/>
        <v>1.7035775127768314E-3</v>
      </c>
      <c r="J170" s="9">
        <f t="shared" si="32"/>
        <v>-2.4943845544491166</v>
      </c>
      <c r="K170" s="9">
        <f t="shared" si="33"/>
        <v>-3.0015544284276574</v>
      </c>
      <c r="L170">
        <f t="shared" si="34"/>
        <v>-0.1855974321301877</v>
      </c>
      <c r="M170">
        <f t="shared" si="38"/>
        <v>314</v>
      </c>
    </row>
    <row r="171" spans="1:13">
      <c r="A171">
        <v>589</v>
      </c>
      <c r="B171" s="7">
        <f t="shared" si="27"/>
        <v>12371.962480000002</v>
      </c>
      <c r="C171" s="7">
        <f t="shared" si="28"/>
        <v>14877.994071462399</v>
      </c>
      <c r="D171" s="7">
        <f t="shared" si="35"/>
        <v>-52718.943919999998</v>
      </c>
      <c r="E171" s="5">
        <f t="shared" si="36"/>
        <v>-114.76559930638777</v>
      </c>
      <c r="F171" s="12">
        <f t="shared" si="29"/>
        <v>7.9941116425969114E-2</v>
      </c>
      <c r="G171" s="12">
        <f t="shared" si="30"/>
        <v>4.7920162353828913E-2</v>
      </c>
      <c r="H171" s="9">
        <f t="shared" si="37"/>
        <v>0.59944324643259428</v>
      </c>
      <c r="I171" s="9">
        <f t="shared" si="31"/>
        <v>1.697792869269949E-3</v>
      </c>
      <c r="J171" s="9">
        <f t="shared" si="32"/>
        <v>-2.5264649599975173</v>
      </c>
      <c r="K171" s="9">
        <f t="shared" si="33"/>
        <v>-3.0382189371625499</v>
      </c>
      <c r="L171">
        <f t="shared" si="34"/>
        <v>-0.1872749721886271</v>
      </c>
      <c r="M171">
        <f t="shared" si="38"/>
        <v>316</v>
      </c>
    </row>
    <row r="172" spans="1:13">
      <c r="A172">
        <v>591</v>
      </c>
      <c r="B172" s="7">
        <f t="shared" si="27"/>
        <v>12570.53512</v>
      </c>
      <c r="C172" s="7">
        <f t="shared" si="28"/>
        <v>15107.602327625813</v>
      </c>
      <c r="D172" s="7">
        <f t="shared" si="35"/>
        <v>-52764.382160000001</v>
      </c>
      <c r="E172" s="5">
        <f t="shared" si="36"/>
        <v>-114.84261334623658</v>
      </c>
      <c r="F172" s="12">
        <f t="shared" si="29"/>
        <v>7.7434083556961006E-2</v>
      </c>
      <c r="G172" s="12">
        <f t="shared" si="30"/>
        <v>4.620502621548582E-2</v>
      </c>
      <c r="H172" s="9">
        <f t="shared" si="37"/>
        <v>0.59670140192848165</v>
      </c>
      <c r="I172" s="9">
        <f t="shared" si="31"/>
        <v>1.6920473773265651E-3</v>
      </c>
      <c r="J172" s="9">
        <f t="shared" si="32"/>
        <v>-2.5583282392816313</v>
      </c>
      <c r="K172" s="9">
        <f t="shared" si="33"/>
        <v>-3.0746666942689402</v>
      </c>
      <c r="L172">
        <f t="shared" si="34"/>
        <v>-0.18895264934401007</v>
      </c>
      <c r="M172">
        <f t="shared" si="38"/>
        <v>318</v>
      </c>
    </row>
    <row r="173" spans="1:13">
      <c r="A173">
        <v>593</v>
      </c>
      <c r="B173" s="7">
        <f t="shared" si="27"/>
        <v>12769.107759999999</v>
      </c>
      <c r="C173" s="7">
        <f t="shared" si="28"/>
        <v>15337.364351392365</v>
      </c>
      <c r="D173" s="7">
        <f t="shared" si="35"/>
        <v>-52809.820399999997</v>
      </c>
      <c r="E173" s="5">
        <f t="shared" si="36"/>
        <v>-114.91936720302255</v>
      </c>
      <c r="F173" s="12">
        <f t="shared" si="29"/>
        <v>7.5021796385450659E-2</v>
      </c>
      <c r="G173" s="12">
        <f t="shared" si="30"/>
        <v>4.456084203237775E-2</v>
      </c>
      <c r="H173" s="9">
        <f t="shared" si="37"/>
        <v>0.59397194121333585</v>
      </c>
      <c r="I173" s="9">
        <f t="shared" si="31"/>
        <v>1.6863406408094434E-3</v>
      </c>
      <c r="J173" s="9">
        <f t="shared" si="32"/>
        <v>-2.5899765891945195</v>
      </c>
      <c r="K173" s="9">
        <f t="shared" si="33"/>
        <v>-3.1108997869443007</v>
      </c>
      <c r="L173">
        <f t="shared" si="34"/>
        <v>-0.19063042345353526</v>
      </c>
      <c r="M173">
        <f t="shared" si="38"/>
        <v>320</v>
      </c>
    </row>
    <row r="174" spans="1:13">
      <c r="A174">
        <v>595</v>
      </c>
      <c r="B174" s="7">
        <f t="shared" si="27"/>
        <v>12967.680400000005</v>
      </c>
      <c r="C174" s="7">
        <f t="shared" si="28"/>
        <v>15567.279624150977</v>
      </c>
      <c r="D174" s="7">
        <f t="shared" si="35"/>
        <v>-52855.25864</v>
      </c>
      <c r="E174" s="5">
        <f t="shared" si="36"/>
        <v>-114.99586262882517</v>
      </c>
      <c r="F174" s="12">
        <f t="shared" si="29"/>
        <v>7.2700124851559411E-2</v>
      </c>
      <c r="G174" s="12">
        <f t="shared" si="30"/>
        <v>4.2984303060650132E-2</v>
      </c>
      <c r="H174" s="9">
        <f t="shared" si="37"/>
        <v>0.59125487264865573</v>
      </c>
      <c r="I174" s="9">
        <f t="shared" si="31"/>
        <v>1.6806722689075631E-3</v>
      </c>
      <c r="J174" s="9">
        <f t="shared" si="32"/>
        <v>-2.6214121770911887</v>
      </c>
      <c r="K174" s="9">
        <f t="shared" si="33"/>
        <v>-3.1469202750349168</v>
      </c>
      <c r="L174">
        <f t="shared" si="34"/>
        <v>-0.19230825517467909</v>
      </c>
      <c r="M174">
        <f t="shared" si="38"/>
        <v>322</v>
      </c>
    </row>
    <row r="175" spans="1:13">
      <c r="A175">
        <v>597</v>
      </c>
      <c r="B175" s="7">
        <f t="shared" si="27"/>
        <v>13166.253040000003</v>
      </c>
      <c r="C175" s="7">
        <f t="shared" si="28"/>
        <v>15797.347630777029</v>
      </c>
      <c r="D175" s="7">
        <f t="shared" si="35"/>
        <v>-52900.696880000003</v>
      </c>
      <c r="E175" s="5">
        <f t="shared" si="36"/>
        <v>-115.07210135808548</v>
      </c>
      <c r="F175" s="12">
        <f t="shared" si="29"/>
        <v>7.046514128636383E-2</v>
      </c>
      <c r="G175" s="12">
        <f t="shared" si="30"/>
        <v>4.1472273167236763E-2</v>
      </c>
      <c r="H175" s="9">
        <f t="shared" si="37"/>
        <v>0.58855020241423017</v>
      </c>
      <c r="I175" s="9">
        <f t="shared" si="31"/>
        <v>1.6750418760469012E-3</v>
      </c>
      <c r="J175" s="9">
        <f t="shared" si="32"/>
        <v>-2.652637141283356</v>
      </c>
      <c r="K175" s="9">
        <f t="shared" si="33"/>
        <v>-3.1827301914868684</v>
      </c>
      <c r="L175">
        <f t="shared" si="34"/>
        <v>-0.1939861059491742</v>
      </c>
      <c r="M175">
        <f t="shared" si="38"/>
        <v>324</v>
      </c>
    </row>
    <row r="176" spans="1:13">
      <c r="A176">
        <v>599</v>
      </c>
      <c r="B176" s="7">
        <f t="shared" si="27"/>
        <v>13364.825680000002</v>
      </c>
      <c r="C176" s="7">
        <f t="shared" si="28"/>
        <v>16027.567859597362</v>
      </c>
      <c r="D176" s="7">
        <f t="shared" si="35"/>
        <v>-52946.135119999999</v>
      </c>
      <c r="E176" s="5">
        <f t="shared" si="36"/>
        <v>-115.14808510784201</v>
      </c>
      <c r="F176" s="12">
        <f t="shared" si="29"/>
        <v>6.8313109454125789E-2</v>
      </c>
      <c r="G176" s="12">
        <f t="shared" si="30"/>
        <v>4.0021777209139214E-2</v>
      </c>
      <c r="H176" s="9">
        <f t="shared" si="37"/>
        <v>0.58585793457425595</v>
      </c>
      <c r="I176" s="9">
        <f t="shared" si="31"/>
        <v>1.6694490818030051E-3</v>
      </c>
      <c r="J176" s="9">
        <f t="shared" si="32"/>
        <v>-2.6836535915243234</v>
      </c>
      <c r="K176" s="9">
        <f t="shared" si="33"/>
        <v>-3.2183315427880888</v>
      </c>
      <c r="L176">
        <f t="shared" si="34"/>
        <v>-0.1956639379873405</v>
      </c>
      <c r="M176">
        <f t="shared" si="38"/>
        <v>326</v>
      </c>
    </row>
    <row r="177" spans="1:13">
      <c r="A177">
        <v>601</v>
      </c>
      <c r="B177" s="7">
        <f t="shared" si="27"/>
        <v>13563.39832</v>
      </c>
      <c r="C177" s="7">
        <f t="shared" si="28"/>
        <v>16257.939802355679</v>
      </c>
      <c r="D177" s="7">
        <f t="shared" si="35"/>
        <v>-52991.573360000002</v>
      </c>
      <c r="E177" s="5">
        <f t="shared" si="36"/>
        <v>-115.22381557796287</v>
      </c>
      <c r="F177" s="12">
        <f t="shared" si="29"/>
        <v>6.6240474241743327E-2</v>
      </c>
      <c r="G177" s="12">
        <f t="shared" si="30"/>
        <v>3.8629991999815622E-2</v>
      </c>
      <c r="H177" s="9">
        <f t="shared" si="37"/>
        <v>0.58317807114176468</v>
      </c>
      <c r="I177" s="9">
        <f t="shared" si="31"/>
        <v>1.6638935108153079E-3</v>
      </c>
      <c r="J177" s="9">
        <f t="shared" si="32"/>
        <v>-2.7144636094841532</v>
      </c>
      <c r="K177" s="9">
        <f t="shared" si="33"/>
        <v>-3.2537263094016744</v>
      </c>
      <c r="L177">
        <f t="shared" si="34"/>
        <v>-0.19734171425276481</v>
      </c>
      <c r="M177">
        <f t="shared" si="38"/>
        <v>328</v>
      </c>
    </row>
    <row r="178" spans="1:13">
      <c r="A178">
        <v>603</v>
      </c>
      <c r="B178" s="7">
        <f t="shared" si="27"/>
        <v>13761.970959999999</v>
      </c>
      <c r="C178" s="7">
        <f t="shared" si="28"/>
        <v>16488.462954178442</v>
      </c>
      <c r="D178" s="7">
        <f t="shared" si="35"/>
        <v>-53037.011599999998</v>
      </c>
      <c r="E178" s="5">
        <f t="shared" si="36"/>
        <v>-115.29929445137387</v>
      </c>
      <c r="F178" s="12">
        <f t="shared" si="29"/>
        <v>6.4243851954118636E-2</v>
      </c>
      <c r="G178" s="12">
        <f t="shared" si="30"/>
        <v>3.729423782420703E-2</v>
      </c>
      <c r="H178" s="9">
        <f t="shared" si="37"/>
        <v>0.5805106121414022</v>
      </c>
      <c r="I178" s="9">
        <f t="shared" si="31"/>
        <v>1.658374792703151E-3</v>
      </c>
      <c r="J178" s="9">
        <f t="shared" si="32"/>
        <v>-2.7450692492153936</v>
      </c>
      <c r="K178" s="9">
        <f t="shared" si="33"/>
        <v>-3.2889164461906732</v>
      </c>
      <c r="L178">
        <f t="shared" si="34"/>
        <v>-0.19901939844731986</v>
      </c>
      <c r="M178">
        <f t="shared" si="38"/>
        <v>330</v>
      </c>
    </row>
    <row r="179" spans="1:13">
      <c r="A179">
        <v>605</v>
      </c>
      <c r="B179" s="7">
        <f t="shared" si="27"/>
        <v>13960.543600000005</v>
      </c>
      <c r="C179" s="7">
        <f t="shared" si="28"/>
        <v>16719.136813541212</v>
      </c>
      <c r="D179" s="7">
        <f t="shared" si="35"/>
        <v>-53082.449840000001</v>
      </c>
      <c r="E179" s="5">
        <f t="shared" si="36"/>
        <v>-115.37452339428299</v>
      </c>
      <c r="F179" s="12">
        <f t="shared" si="29"/>
        <v>6.2320021176967486E-2</v>
      </c>
      <c r="G179" s="12">
        <f t="shared" si="30"/>
        <v>3.6011970466620406E-2</v>
      </c>
      <c r="H179" s="9">
        <f t="shared" si="37"/>
        <v>0.57785555567060487</v>
      </c>
      <c r="I179" s="9">
        <f t="shared" si="31"/>
        <v>1.652892561983471E-3</v>
      </c>
      <c r="J179" s="9">
        <f t="shared" si="32"/>
        <v>-2.775472537609569</v>
      </c>
      <c r="K179" s="9">
        <f t="shared" si="33"/>
        <v>-3.3239038828345322</v>
      </c>
      <c r="L179">
        <f t="shared" si="34"/>
        <v>-0.20069695499651141</v>
      </c>
      <c r="M179">
        <f t="shared" si="38"/>
        <v>332</v>
      </c>
    </row>
    <row r="180" spans="1:13">
      <c r="A180">
        <v>607</v>
      </c>
      <c r="B180" s="7">
        <f t="shared" si="27"/>
        <v>14159.116240000003</v>
      </c>
      <c r="C180" s="7">
        <f t="shared" si="28"/>
        <v>16949.960882235413</v>
      </c>
      <c r="D180" s="7">
        <f t="shared" si="35"/>
        <v>-53127.888080000004</v>
      </c>
      <c r="E180" s="5">
        <f t="shared" si="36"/>
        <v>-115.44950405640101</v>
      </c>
      <c r="F180" s="12">
        <f t="shared" si="29"/>
        <v>6.0465914171214809E-2</v>
      </c>
      <c r="G180" s="12">
        <f t="shared" si="30"/>
        <v>3.478077371817688E-2</v>
      </c>
      <c r="H180" s="9">
        <f t="shared" si="37"/>
        <v>0.5752128979592025</v>
      </c>
      <c r="I180" s="9">
        <f t="shared" si="31"/>
        <v>1.6474464579901153E-3</v>
      </c>
      <c r="J180" s="9">
        <f t="shared" si="32"/>
        <v>-2.8056754748446386</v>
      </c>
      <c r="K180" s="9">
        <f t="shared" si="33"/>
        <v>-3.3586905242373999</v>
      </c>
      <c r="L180">
        <f t="shared" si="34"/>
        <v>-0.20237434903514828</v>
      </c>
      <c r="M180">
        <f t="shared" si="38"/>
        <v>334</v>
      </c>
    </row>
    <row r="181" spans="1:13">
      <c r="A181">
        <v>609</v>
      </c>
      <c r="B181" s="7">
        <f t="shared" si="27"/>
        <v>14357.688880000002</v>
      </c>
      <c r="C181" s="7">
        <f t="shared" si="28"/>
        <v>17180.934665335597</v>
      </c>
      <c r="D181" s="7">
        <f t="shared" si="35"/>
        <v>-53173.32632</v>
      </c>
      <c r="E181" s="5">
        <f t="shared" si="36"/>
        <v>-115.52423807115862</v>
      </c>
      <c r="F181" s="12">
        <f t="shared" si="29"/>
        <v>5.86786087655485E-2</v>
      </c>
      <c r="G181" s="12">
        <f t="shared" si="30"/>
        <v>3.3598352332839421E-2</v>
      </c>
      <c r="H181" s="9">
        <f t="shared" si="37"/>
        <v>0.57258263342749449</v>
      </c>
      <c r="I181" s="9">
        <f t="shared" si="31"/>
        <v>1.6420361247947454E-3</v>
      </c>
      <c r="J181" s="9">
        <f t="shared" si="32"/>
        <v>-2.8356800348236484</v>
      </c>
      <c r="K181" s="9">
        <f t="shared" si="33"/>
        <v>-3.3932782509284789</v>
      </c>
      <c r="L181">
        <f t="shared" si="34"/>
        <v>-0.20405154639332679</v>
      </c>
      <c r="M181">
        <f t="shared" si="38"/>
        <v>336</v>
      </c>
    </row>
    <row r="182" spans="1:13">
      <c r="A182">
        <v>611</v>
      </c>
      <c r="B182" s="7">
        <f t="shared" si="27"/>
        <v>14556.26152</v>
      </c>
      <c r="C182" s="7">
        <f t="shared" si="28"/>
        <v>17412.057671167066</v>
      </c>
      <c r="D182" s="7">
        <f t="shared" si="35"/>
        <v>-53218.764560000003</v>
      </c>
      <c r="E182" s="5">
        <f t="shared" si="36"/>
        <v>-115.59872705591991</v>
      </c>
      <c r="F182" s="12">
        <f t="shared" si="29"/>
        <v>5.6955320715960468E-2</v>
      </c>
      <c r="G182" s="12">
        <f t="shared" si="30"/>
        <v>3.2462525403171918E-2</v>
      </c>
      <c r="H182" s="9">
        <f t="shared" si="37"/>
        <v>0.56996475474283503</v>
      </c>
      <c r="I182" s="9">
        <f t="shared" si="31"/>
        <v>1.6366612111292963E-3</v>
      </c>
      <c r="J182" s="9">
        <f t="shared" si="32"/>
        <v>-2.8654881656047593</v>
      </c>
      <c r="K182" s="9">
        <f t="shared" si="33"/>
        <v>-3.4276689194545877</v>
      </c>
      <c r="L182">
        <f t="shared" si="34"/>
        <v>-0.20572851358272104</v>
      </c>
      <c r="M182">
        <f t="shared" si="38"/>
        <v>338</v>
      </c>
    </row>
    <row r="183" spans="1:13">
      <c r="A183">
        <v>613</v>
      </c>
      <c r="B183" s="7">
        <f t="shared" si="27"/>
        <v>14754.834159999999</v>
      </c>
      <c r="C183" s="7">
        <f t="shared" si="28"/>
        <v>17643.32941127396</v>
      </c>
      <c r="D183" s="7">
        <f t="shared" si="35"/>
        <v>-53264.202799999999</v>
      </c>
      <c r="E183" s="5">
        <f t="shared" si="36"/>
        <v>-115.67297261219244</v>
      </c>
      <c r="F183" s="12">
        <f t="shared" si="29"/>
        <v>5.5293396503194099E-2</v>
      </c>
      <c r="G183" s="12">
        <f t="shared" si="30"/>
        <v>3.1371220128960035E-2</v>
      </c>
      <c r="H183" s="9">
        <f t="shared" si="37"/>
        <v>0.5673592528747593</v>
      </c>
      <c r="I183" s="9">
        <f t="shared" si="31"/>
        <v>1.6313213703099511E-3</v>
      </c>
      <c r="J183" s="9">
        <f t="shared" si="32"/>
        <v>-2.8951017898228617</v>
      </c>
      <c r="K183" s="9">
        <f t="shared" si="33"/>
        <v>-3.4618643627651311</v>
      </c>
      <c r="L183">
        <f t="shared" si="34"/>
        <v>-0.20740521778317234</v>
      </c>
      <c r="M183">
        <f t="shared" si="38"/>
        <v>340</v>
      </c>
    </row>
    <row r="184" spans="1:13">
      <c r="A184">
        <v>615</v>
      </c>
      <c r="B184" s="7">
        <f t="shared" si="27"/>
        <v>14953.406800000004</v>
      </c>
      <c r="C184" s="7">
        <f t="shared" si="28"/>
        <v>17874.749400387762</v>
      </c>
      <c r="D184" s="7">
        <f t="shared" si="35"/>
        <v>-53309.641040000002</v>
      </c>
      <c r="E184" s="5">
        <f t="shared" si="36"/>
        <v>-115.74697632583376</v>
      </c>
      <c r="F184" s="12">
        <f t="shared" si="29"/>
        <v>5.369030654096088E-2</v>
      </c>
      <c r="G184" s="12">
        <f t="shared" si="30"/>
        <v>3.0322465953661545E-2</v>
      </c>
      <c r="H184" s="9">
        <f t="shared" si="37"/>
        <v>0.56476611714869285</v>
      </c>
      <c r="I184" s="9">
        <f t="shared" si="31"/>
        <v>1.6260162601626016E-3</v>
      </c>
      <c r="J184" s="9">
        <f t="shared" si="32"/>
        <v>-2.9245228051029617</v>
      </c>
      <c r="K184" s="9">
        <f t="shared" si="33"/>
        <v>-3.4958663905896339</v>
      </c>
      <c r="L184">
        <f t="shared" si="34"/>
        <v>-0.20908162682956866</v>
      </c>
      <c r="M184">
        <f t="shared" si="38"/>
        <v>342</v>
      </c>
    </row>
    <row r="185" spans="1:13">
      <c r="A185">
        <v>617</v>
      </c>
      <c r="B185" s="7">
        <f t="shared" si="27"/>
        <v>15151.979440000003</v>
      </c>
      <c r="C185" s="7">
        <f t="shared" si="28"/>
        <v>18106.317156396159</v>
      </c>
      <c r="D185" s="7">
        <f t="shared" si="35"/>
        <v>-53355.079279999998</v>
      </c>
      <c r="E185" s="5">
        <f t="shared" si="36"/>
        <v>-115.82073976725471</v>
      </c>
      <c r="F185" s="12">
        <f t="shared" si="29"/>
        <v>5.2143638769593152E-2</v>
      </c>
      <c r="G185" s="12">
        <f t="shared" si="30"/>
        <v>2.931438904535584E-2</v>
      </c>
      <c r="H185" s="9">
        <f t="shared" si="37"/>
        <v>0.56218533529827464</v>
      </c>
      <c r="I185" s="9">
        <f t="shared" si="31"/>
        <v>1.6207455429497568E-3</v>
      </c>
      <c r="J185" s="9">
        <f t="shared" si="32"/>
        <v>-2.9537530844655229</v>
      </c>
      <c r="K185" s="9">
        <f t="shared" si="33"/>
        <v>-3.529676789808009</v>
      </c>
      <c r="L185">
        <f t="shared" si="34"/>
        <v>-0.21075770919901105</v>
      </c>
      <c r="M185">
        <f t="shared" si="38"/>
        <v>344</v>
      </c>
    </row>
    <row r="186" spans="1:13">
      <c r="A186">
        <v>619</v>
      </c>
      <c r="B186" s="7">
        <f t="shared" si="27"/>
        <v>15350.552080000001</v>
      </c>
      <c r="C186" s="7">
        <f t="shared" si="28"/>
        <v>18338.032200312406</v>
      </c>
      <c r="D186" s="7">
        <f t="shared" si="35"/>
        <v>-53400.517520000001</v>
      </c>
      <c r="E186" s="5">
        <f t="shared" si="36"/>
        <v>-115.8942644916194</v>
      </c>
      <c r="F186" s="12">
        <f t="shared" si="29"/>
        <v>5.06510926114749E-2</v>
      </c>
      <c r="G186" s="12">
        <f t="shared" si="30"/>
        <v>2.8345207100441406E-2</v>
      </c>
      <c r="H186" s="9">
        <f t="shared" si="37"/>
        <v>0.55961689351632782</v>
      </c>
      <c r="I186" s="9">
        <f t="shared" si="31"/>
        <v>1.6155088852988692E-3</v>
      </c>
      <c r="J186" s="9">
        <f t="shared" si="32"/>
        <v>-2.9827944767239645</v>
      </c>
      <c r="K186" s="9">
        <f t="shared" si="33"/>
        <v>-3.5632973248137434</v>
      </c>
      <c r="L186">
        <f t="shared" si="34"/>
        <v>-0.21243343399825465</v>
      </c>
      <c r="M186">
        <f t="shared" si="38"/>
        <v>346</v>
      </c>
    </row>
    <row r="187" spans="1:13">
      <c r="A187">
        <v>621</v>
      </c>
      <c r="B187" s="7">
        <f t="shared" si="27"/>
        <v>15549.12472</v>
      </c>
      <c r="C187" s="7">
        <f t="shared" si="28"/>
        <v>18569.894056245001</v>
      </c>
      <c r="D187" s="7">
        <f t="shared" si="35"/>
        <v>-53445.955759999997</v>
      </c>
      <c r="E187" s="5">
        <f t="shared" si="36"/>
        <v>-115.96755203904188</v>
      </c>
      <c r="F187" s="12">
        <f t="shared" si="29"/>
        <v>4.9210473266153673E-2</v>
      </c>
      <c r="G187" s="12">
        <f t="shared" si="30"/>
        <v>2.7413224449798195E-2</v>
      </c>
      <c r="H187" s="9">
        <f t="shared" si="37"/>
        <v>0.55706077650451402</v>
      </c>
      <c r="I187" s="9">
        <f t="shared" si="31"/>
        <v>1.6103059581320451E-3</v>
      </c>
      <c r="J187" s="9">
        <f t="shared" si="32"/>
        <v>-3.0116488068744611</v>
      </c>
      <c r="K187" s="9">
        <f t="shared" si="33"/>
        <v>-3.59672973787012</v>
      </c>
      <c r="L187">
        <f t="shared" si="34"/>
        <v>-0.21410877095142378</v>
      </c>
      <c r="M187">
        <f t="shared" si="38"/>
        <v>348</v>
      </c>
    </row>
    <row r="188" spans="1:13">
      <c r="A188">
        <v>623</v>
      </c>
      <c r="B188" s="7">
        <f t="shared" si="27"/>
        <v>15747.697359999998</v>
      </c>
      <c r="C188" s="7">
        <f t="shared" si="28"/>
        <v>18801.902251367777</v>
      </c>
      <c r="D188" s="7">
        <f t="shared" si="35"/>
        <v>-53491.394</v>
      </c>
      <c r="E188" s="5">
        <f t="shared" si="36"/>
        <v>-116.04060393477974</v>
      </c>
      <c r="F188" s="12">
        <f t="shared" si="29"/>
        <v>4.7819686324481775E-2</v>
      </c>
      <c r="G188" s="12">
        <f t="shared" si="30"/>
        <v>2.6516827448490682E-2</v>
      </c>
      <c r="H188" s="9">
        <f t="shared" si="37"/>
        <v>0.55451696752170287</v>
      </c>
      <c r="I188" s="9">
        <f t="shared" si="31"/>
        <v>1.6051364365971107E-3</v>
      </c>
      <c r="J188" s="9">
        <f t="shared" si="32"/>
        <v>-3.0403178764782446</v>
      </c>
      <c r="K188" s="9">
        <f t="shared" si="33"/>
        <v>-3.6299757494596663</v>
      </c>
      <c r="L188">
        <f t="shared" si="34"/>
        <v>-0.21578369038798773</v>
      </c>
      <c r="M188">
        <f t="shared" si="38"/>
        <v>350</v>
      </c>
    </row>
    <row r="189" spans="1:13">
      <c r="A189">
        <v>625</v>
      </c>
      <c r="B189" s="7">
        <f t="shared" si="27"/>
        <v>15946.270000000004</v>
      </c>
      <c r="C189" s="7">
        <f t="shared" si="28"/>
        <v>19034.056315890386</v>
      </c>
      <c r="D189" s="7">
        <f t="shared" si="35"/>
        <v>-53536.832240000003</v>
      </c>
      <c r="E189" s="5">
        <f t="shared" si="36"/>
        <v>-116.11342168942461</v>
      </c>
      <c r="F189" s="12">
        <f t="shared" si="29"/>
        <v>4.6476732682484673E-2</v>
      </c>
      <c r="G189" s="12">
        <f t="shared" si="30"/>
        <v>2.5654480131352953E-2</v>
      </c>
      <c r="H189" s="9">
        <f t="shared" si="37"/>
        <v>0.55198544843108477</v>
      </c>
      <c r="I189" s="9">
        <f t="shared" si="31"/>
        <v>1.6000000000000001E-3</v>
      </c>
      <c r="J189" s="9">
        <f t="shared" si="32"/>
        <v>-3.0688034640365656</v>
      </c>
      <c r="K189" s="9">
        <f t="shared" si="33"/>
        <v>-3.6630370586269687</v>
      </c>
      <c r="L189">
        <f t="shared" si="34"/>
        <v>-0.21745816323099709</v>
      </c>
      <c r="M189">
        <f t="shared" si="38"/>
        <v>352</v>
      </c>
    </row>
    <row r="190" spans="1:13">
      <c r="A190">
        <v>627</v>
      </c>
      <c r="B190" s="7">
        <f t="shared" si="27"/>
        <v>16144.842640000003</v>
      </c>
      <c r="C190" s="7">
        <f t="shared" si="28"/>
        <v>19266.355783029139</v>
      </c>
      <c r="D190" s="7">
        <f t="shared" si="35"/>
        <v>-53582.270479999999</v>
      </c>
      <c r="E190" s="5">
        <f t="shared" si="36"/>
        <v>-116.18600679908954</v>
      </c>
      <c r="F190" s="12">
        <f t="shared" si="29"/>
        <v>4.5179703736907939E-2</v>
      </c>
      <c r="G190" s="12">
        <f t="shared" si="30"/>
        <v>2.4824720117971807E-2</v>
      </c>
      <c r="H190" s="9">
        <f t="shared" si="37"/>
        <v>0.54946619974606303</v>
      </c>
      <c r="I190" s="9">
        <f t="shared" si="31"/>
        <v>1.594896331738437E-3</v>
      </c>
      <c r="J190" s="9">
        <f t="shared" si="32"/>
        <v>-3.0971073253584689</v>
      </c>
      <c r="K190" s="9">
        <f t="shared" si="33"/>
        <v>-3.6959153433149865</v>
      </c>
      <c r="L190">
        <f t="shared" si="34"/>
        <v>-0.21913216098557031</v>
      </c>
      <c r="M190">
        <f t="shared" si="38"/>
        <v>354</v>
      </c>
    </row>
    <row r="191" spans="1:13">
      <c r="A191">
        <v>629</v>
      </c>
      <c r="B191" s="7">
        <f t="shared" ref="B191:B254" si="39">$B$4-A191*$B$5</f>
        <v>16343.415280000001</v>
      </c>
      <c r="C191" s="7">
        <f t="shared" ref="C191:C254" si="40">$B$4-A191*$B$5+$B$6*(A191-298-A191*LN(A191/298))</f>
        <v>19498.800188978279</v>
      </c>
      <c r="D191" s="7">
        <f t="shared" si="35"/>
        <v>-53627.708720000002</v>
      </c>
      <c r="E191" s="5">
        <f t="shared" si="36"/>
        <v>-116.25836074559345</v>
      </c>
      <c r="F191" s="12">
        <f t="shared" ref="F191:F254" si="41">EXP(J191)</f>
        <v>4.3926776845559262E-2</v>
      </c>
      <c r="G191" s="12">
        <f t="shared" ref="G191:G254" si="42">EXP(K191)</f>
        <v>2.4026154751673984E-2</v>
      </c>
      <c r="H191" s="9">
        <f t="shared" si="37"/>
        <v>0.54695920067494974</v>
      </c>
      <c r="I191" s="9">
        <f t="shared" ref="I191:I254" si="43">1/A191</f>
        <v>1.589825119236884E-3</v>
      </c>
      <c r="J191" s="9">
        <f t="shared" ref="J191:J254" si="44">(B191/(-8.314*A191))</f>
        <v>-3.1252311939215676</v>
      </c>
      <c r="K191" s="9">
        <f t="shared" ref="K191:K254" si="45">(C191/(-8.314*A191))</f>
        <v>-3.7286122606950403</v>
      </c>
      <c r="L191">
        <f t="shared" ref="L191:L254" si="46">(A191-298)/A191-LN(A191/298)</f>
        <v>-0.22080565572762745</v>
      </c>
      <c r="M191">
        <f t="shared" si="38"/>
        <v>356</v>
      </c>
    </row>
    <row r="192" spans="1:13">
      <c r="A192">
        <v>631</v>
      </c>
      <c r="B192" s="7">
        <f t="shared" si="39"/>
        <v>16541.98792</v>
      </c>
      <c r="C192" s="7">
        <f t="shared" si="40"/>
        <v>19731.38907288152</v>
      </c>
      <c r="D192" s="7">
        <f t="shared" si="35"/>
        <v>-53673.146959999998</v>
      </c>
      <c r="E192" s="5">
        <f t="shared" si="36"/>
        <v>-116.33048499664267</v>
      </c>
      <c r="F192" s="12">
        <f t="shared" si="41"/>
        <v>4.2716211036650742E-2</v>
      </c>
      <c r="G192" s="12">
        <f t="shared" si="42"/>
        <v>2.3257457458140545E-2</v>
      </c>
      <c r="H192" s="9">
        <f t="shared" si="37"/>
        <v>0.54446442916450433</v>
      </c>
      <c r="I192" s="9">
        <f t="shared" si="43"/>
        <v>1.5847860538827259E-3</v>
      </c>
      <c r="J192" s="9">
        <f t="shared" si="44"/>
        <v>-3.1531767812259464</v>
      </c>
      <c r="K192" s="9">
        <f t="shared" si="45"/>
        <v>-3.7611294474905752</v>
      </c>
      <c r="L192">
        <f t="shared" si="46"/>
        <v>-0.22247862009286101</v>
      </c>
      <c r="M192">
        <f t="shared" si="38"/>
        <v>358</v>
      </c>
    </row>
    <row r="193" spans="1:13">
      <c r="A193">
        <v>633</v>
      </c>
      <c r="B193" s="7">
        <f t="shared" si="39"/>
        <v>16740.560560000005</v>
      </c>
      <c r="C193" s="7">
        <f t="shared" si="40"/>
        <v>19964.121976804039</v>
      </c>
      <c r="D193" s="7">
        <f t="shared" si="35"/>
        <v>-53718.585200000001</v>
      </c>
      <c r="E193" s="5">
        <f t="shared" si="36"/>
        <v>-116.40238100600953</v>
      </c>
      <c r="F193" s="12">
        <f t="shared" si="41"/>
        <v>4.1546342952356874E-2</v>
      </c>
      <c r="G193" s="12">
        <f t="shared" si="42"/>
        <v>2.2517364310213051E-2</v>
      </c>
      <c r="H193" s="9">
        <f t="shared" si="37"/>
        <v>0.54198186194233178</v>
      </c>
      <c r="I193" s="9">
        <f t="shared" si="43"/>
        <v>1.5797788309636651E-3</v>
      </c>
      <c r="J193" s="9">
        <f t="shared" si="44"/>
        <v>-3.1809457771413578</v>
      </c>
      <c r="K193" s="9">
        <f t="shared" si="45"/>
        <v>-3.7934685202948644</v>
      </c>
      <c r="L193">
        <f t="shared" si="46"/>
        <v>-0.22415102726594405</v>
      </c>
      <c r="M193">
        <f t="shared" si="38"/>
        <v>360</v>
      </c>
    </row>
    <row r="194" spans="1:13">
      <c r="A194">
        <v>635</v>
      </c>
      <c r="B194" s="7">
        <f t="shared" si="39"/>
        <v>16939.133200000004</v>
      </c>
      <c r="C194" s="7">
        <f t="shared" si="40"/>
        <v>20196.998445704754</v>
      </c>
      <c r="D194" s="7">
        <f t="shared" si="35"/>
        <v>-53764.023439999997</v>
      </c>
      <c r="E194" s="5">
        <f t="shared" si="36"/>
        <v>-116.47405021370827</v>
      </c>
      <c r="F194" s="12">
        <f t="shared" si="41"/>
        <v>4.0415583012746871E-2</v>
      </c>
      <c r="G194" s="12">
        <f t="shared" si="42"/>
        <v>2.1804670786335325E-2</v>
      </c>
      <c r="H194" s="9">
        <f t="shared" si="37"/>
        <v>0.53951147455817328</v>
      </c>
      <c r="I194" s="9">
        <f t="shared" si="43"/>
        <v>1.5748031496062992E-3</v>
      </c>
      <c r="J194" s="9">
        <f t="shared" si="44"/>
        <v>-3.2085398502478513</v>
      </c>
      <c r="K194" s="9">
        <f t="shared" si="45"/>
        <v>-3.825631075882773</v>
      </c>
      <c r="L194">
        <f t="shared" si="46"/>
        <v>-0.22582285096996446</v>
      </c>
      <c r="M194">
        <f t="shared" si="38"/>
        <v>362</v>
      </c>
    </row>
    <row r="195" spans="1:13">
      <c r="A195">
        <v>637</v>
      </c>
      <c r="B195" s="7">
        <f t="shared" si="39"/>
        <v>17137.705840000002</v>
      </c>
      <c r="C195" s="7">
        <f t="shared" si="40"/>
        <v>20430.018027409009</v>
      </c>
      <c r="D195" s="7">
        <f t="shared" si="35"/>
        <v>-53809.46168</v>
      </c>
      <c r="E195" s="5">
        <f t="shared" si="36"/>
        <v>-116.54549404616799</v>
      </c>
      <c r="F195" s="12">
        <f t="shared" si="41"/>
        <v>3.9322411787127545E-2</v>
      </c>
      <c r="G195" s="12">
        <f t="shared" si="42"/>
        <v>2.1118228710890974E-2</v>
      </c>
      <c r="H195" s="9">
        <f t="shared" si="37"/>
        <v>0.53705324142412258</v>
      </c>
      <c r="I195" s="9">
        <f t="shared" si="43"/>
        <v>1.5698587127158557E-3</v>
      </c>
      <c r="J195" s="9">
        <f t="shared" si="44"/>
        <v>-3.235960648170003</v>
      </c>
      <c r="K195" s="9">
        <f t="shared" si="45"/>
        <v>-3.8576186915167225</v>
      </c>
      <c r="L195">
        <f t="shared" si="46"/>
        <v>-0.22749406545608375</v>
      </c>
      <c r="M195">
        <f t="shared" si="38"/>
        <v>364</v>
      </c>
    </row>
    <row r="196" spans="1:13">
      <c r="A196">
        <v>639</v>
      </c>
      <c r="B196" s="7">
        <f t="shared" si="39"/>
        <v>17336.278480000001</v>
      </c>
      <c r="C196" s="7">
        <f t="shared" si="40"/>
        <v>20663.180272581565</v>
      </c>
      <c r="D196" s="7">
        <f t="shared" si="35"/>
        <v>-53854.899920000003</v>
      </c>
      <c r="E196" s="5">
        <f t="shared" si="36"/>
        <v>-116.61671391640309</v>
      </c>
      <c r="F196" s="12">
        <f t="shared" si="41"/>
        <v>3.8265376560654263E-2</v>
      </c>
      <c r="G196" s="12">
        <f t="shared" si="42"/>
        <v>2.0456943365457954E-2</v>
      </c>
      <c r="H196" s="9">
        <f t="shared" si="37"/>
        <v>0.5346071358537855</v>
      </c>
      <c r="I196" s="9">
        <f t="shared" si="43"/>
        <v>1.5649452269170579E-3</v>
      </c>
      <c r="J196" s="9">
        <f t="shared" si="44"/>
        <v>-3.2632097979048487</v>
      </c>
      <c r="K196" s="9">
        <f t="shared" si="45"/>
        <v>-3.889432925246961</v>
      </c>
      <c r="L196">
        <f t="shared" si="46"/>
        <v>-0.22916464549341353</v>
      </c>
      <c r="M196">
        <f t="shared" si="38"/>
        <v>366</v>
      </c>
    </row>
    <row r="197" spans="1:13">
      <c r="A197">
        <v>641</v>
      </c>
      <c r="B197" s="7">
        <f t="shared" si="39"/>
        <v>17534.851119999999</v>
      </c>
      <c r="C197" s="7">
        <f t="shared" si="40"/>
        <v>20896.484734699938</v>
      </c>
      <c r="D197" s="7">
        <f t="shared" si="35"/>
        <v>-53900.338159999999</v>
      </c>
      <c r="E197" s="5">
        <f t="shared" si="36"/>
        <v>-116.68771122418087</v>
      </c>
      <c r="F197" s="12">
        <f t="shared" si="41"/>
        <v>3.7243088084828534E-2</v>
      </c>
      <c r="G197" s="12">
        <f t="shared" si="42"/>
        <v>1.9819770760708576E-2</v>
      </c>
      <c r="H197" s="9">
        <f t="shared" si="37"/>
        <v>0.53217313010041245</v>
      </c>
      <c r="I197" s="9">
        <f t="shared" si="43"/>
        <v>1.5600624024960999E-3</v>
      </c>
      <c r="J197" s="9">
        <f t="shared" si="44"/>
        <v>-3.2902889061436884</v>
      </c>
      <c r="K197" s="9">
        <f t="shared" si="45"/>
        <v>-3.9210753162062857</v>
      </c>
      <c r="L197">
        <f t="shared" si="46"/>
        <v>-0.23083456635910338</v>
      </c>
      <c r="M197">
        <f t="shared" si="38"/>
        <v>368</v>
      </c>
    </row>
    <row r="198" spans="1:13">
      <c r="A198">
        <v>643</v>
      </c>
      <c r="B198" s="7">
        <f t="shared" si="39"/>
        <v>17733.423760000005</v>
      </c>
      <c r="C198" s="7">
        <f t="shared" si="40"/>
        <v>21129.930970028068</v>
      </c>
      <c r="D198" s="7">
        <f t="shared" si="35"/>
        <v>-53945.776400000002</v>
      </c>
      <c r="E198" s="5">
        <f t="shared" si="36"/>
        <v>-116.75848735618672</v>
      </c>
      <c r="F198" s="12">
        <f t="shared" si="41"/>
        <v>3.625421750121504E-2</v>
      </c>
      <c r="G198" s="12">
        <f t="shared" si="42"/>
        <v>1.9205715059343924E-2</v>
      </c>
      <c r="H198" s="9">
        <f t="shared" si="37"/>
        <v>0.52975119539403259</v>
      </c>
      <c r="I198" s="9">
        <f t="shared" si="43"/>
        <v>1.5552099533437014E-3</v>
      </c>
      <c r="J198" s="9">
        <f t="shared" si="44"/>
        <v>-3.3171995595878871</v>
      </c>
      <c r="K198" s="9">
        <f t="shared" si="45"/>
        <v>-3.9525473848993244</v>
      </c>
      <c r="L198">
        <f t="shared" si="46"/>
        <v>-0.23250380382863811</v>
      </c>
      <c r="M198">
        <f t="shared" si="38"/>
        <v>370</v>
      </c>
    </row>
    <row r="199" spans="1:13">
      <c r="A199">
        <v>645</v>
      </c>
      <c r="B199" s="7">
        <f t="shared" si="39"/>
        <v>17931.996400000004</v>
      </c>
      <c r="C199" s="7">
        <f t="shared" si="40"/>
        <v>21363.518537590298</v>
      </c>
      <c r="D199" s="7">
        <f t="shared" si="35"/>
        <v>-53991.214639999998</v>
      </c>
      <c r="E199" s="5">
        <f t="shared" si="36"/>
        <v>-116.82904368618651</v>
      </c>
      <c r="F199" s="12">
        <f t="shared" si="41"/>
        <v>3.5297493428375834E-2</v>
      </c>
      <c r="G199" s="12">
        <f t="shared" si="42"/>
        <v>1.8613826141065812E-2</v>
      </c>
      <c r="H199" s="9">
        <f t="shared" si="37"/>
        <v>0.52734130197760909</v>
      </c>
      <c r="I199" s="9">
        <f t="shared" si="43"/>
        <v>1.5503875968992248E-3</v>
      </c>
      <c r="J199" s="9">
        <f t="shared" si="44"/>
        <v>-3.3439433252587873</v>
      </c>
      <c r="K199" s="9">
        <f t="shared" si="45"/>
        <v>-3.9838506334864885</v>
      </c>
      <c r="L199">
        <f t="shared" si="46"/>
        <v>-0.23417233416633698</v>
      </c>
      <c r="M199">
        <f t="shared" si="38"/>
        <v>372</v>
      </c>
    </row>
    <row r="200" spans="1:13">
      <c r="A200">
        <v>647</v>
      </c>
      <c r="B200" s="7">
        <f t="shared" si="39"/>
        <v>18130.569040000002</v>
      </c>
      <c r="C200" s="7">
        <f t="shared" si="40"/>
        <v>21597.246999145755</v>
      </c>
      <c r="D200" s="7">
        <f t="shared" si="35"/>
        <v>-54036.652880000001</v>
      </c>
      <c r="E200" s="5">
        <f t="shared" si="36"/>
        <v>-116.89938157518664</v>
      </c>
      <c r="F200" s="12">
        <f t="shared" si="41"/>
        <v>3.437169920263862E-2</v>
      </c>
      <c r="G200" s="12">
        <f t="shared" si="42"/>
        <v>1.8043197301161704E-2</v>
      </c>
      <c r="H200" s="9">
        <f t="shared" si="37"/>
        <v>0.52494341914223952</v>
      </c>
      <c r="I200" s="9">
        <f t="shared" si="43"/>
        <v>1.5455950540958269E-3</v>
      </c>
      <c r="J200" s="9">
        <f t="shared" si="44"/>
        <v>-3.3705217508018914</v>
      </c>
      <c r="K200" s="9">
        <f t="shared" si="45"/>
        <v>-4.0149865460627394</v>
      </c>
      <c r="L200">
        <f t="shared" si="46"/>
        <v>-0.23584013411605254</v>
      </c>
      <c r="M200">
        <f t="shared" si="38"/>
        <v>374</v>
      </c>
    </row>
    <row r="201" spans="1:13">
      <c r="A201">
        <v>649</v>
      </c>
      <c r="B201" s="7">
        <f t="shared" si="39"/>
        <v>18329.141680000001</v>
      </c>
      <c r="C201" s="7">
        <f t="shared" si="40"/>
        <v>21831.115919162923</v>
      </c>
      <c r="D201" s="7">
        <f t="shared" si="35"/>
        <v>-54082.091119999997</v>
      </c>
      <c r="E201" s="5">
        <f t="shared" si="36"/>
        <v>-116.96950237159156</v>
      </c>
      <c r="F201" s="12">
        <f t="shared" si="41"/>
        <v>3.3475670263897694E-2</v>
      </c>
      <c r="G201" s="12">
        <f t="shared" si="42"/>
        <v>1.7492963074813479E-2</v>
      </c>
      <c r="H201" s="9">
        <f t="shared" si="37"/>
        <v>0.52255751526143479</v>
      </c>
      <c r="I201" s="9">
        <f t="shared" si="43"/>
        <v>1.5408320493066256E-3</v>
      </c>
      <c r="J201" s="9">
        <f t="shared" si="44"/>
        <v>-3.3969363647854087</v>
      </c>
      <c r="K201" s="9">
        <f t="shared" si="45"/>
        <v>-4.0459565889312366</v>
      </c>
      <c r="L201">
        <f t="shared" si="46"/>
        <v>-0.23750718089206002</v>
      </c>
      <c r="M201">
        <f t="shared" si="38"/>
        <v>376</v>
      </c>
    </row>
    <row r="202" spans="1:13">
      <c r="A202">
        <v>651</v>
      </c>
      <c r="B202" s="7">
        <f t="shared" si="39"/>
        <v>18527.714319999999</v>
      </c>
      <c r="C202" s="7">
        <f t="shared" si="40"/>
        <v>22065.124864794634</v>
      </c>
      <c r="D202" s="7">
        <f t="shared" si="35"/>
        <v>-54127.52936</v>
      </c>
      <c r="E202" s="5">
        <f t="shared" si="36"/>
        <v>-117.03940741135889</v>
      </c>
      <c r="F202" s="12">
        <f t="shared" si="41"/>
        <v>3.2608291678186047E-2</v>
      </c>
      <c r="G202" s="12">
        <f t="shared" si="42"/>
        <v>1.6962297179737303E-2</v>
      </c>
      <c r="H202" s="9">
        <f t="shared" si="37"/>
        <v>0.52018355782448311</v>
      </c>
      <c r="I202" s="9">
        <f t="shared" si="43"/>
        <v>1.5360983102918587E-3</v>
      </c>
      <c r="J202" s="9">
        <f t="shared" si="44"/>
        <v>-3.4231886769932971</v>
      </c>
      <c r="K202" s="9">
        <f t="shared" si="45"/>
        <v>-4.0767622108720127</v>
      </c>
      <c r="L202">
        <f t="shared" si="46"/>
        <v>-0.23917345217013875</v>
      </c>
      <c r="M202">
        <f t="shared" si="38"/>
        <v>378</v>
      </c>
    </row>
    <row r="203" spans="1:13">
      <c r="A203">
        <v>653</v>
      </c>
      <c r="B203" s="7">
        <f t="shared" si="39"/>
        <v>18726.286960000005</v>
      </c>
      <c r="C203" s="7">
        <f t="shared" si="40"/>
        <v>22299.273405853317</v>
      </c>
      <c r="D203" s="7">
        <f t="shared" si="35"/>
        <v>-54172.967600000004</v>
      </c>
      <c r="E203" s="5">
        <f t="shared" si="36"/>
        <v>-117.10909801815208</v>
      </c>
      <c r="F203" s="12">
        <f t="shared" si="41"/>
        <v>3.1768495789262816E-2</v>
      </c>
      <c r="G203" s="12">
        <f t="shared" si="42"/>
        <v>1.6450410570227683E-2</v>
      </c>
      <c r="H203" s="9">
        <f t="shared" si="37"/>
        <v>0.5178215134689389</v>
      </c>
      <c r="I203" s="9">
        <f t="shared" si="43"/>
        <v>1.5313935681470138E-3</v>
      </c>
      <c r="J203" s="9">
        <f t="shared" si="44"/>
        <v>-3.4492801787129301</v>
      </c>
      <c r="K203" s="9">
        <f t="shared" si="45"/>
        <v>-4.1074048434057637</v>
      </c>
      <c r="L203">
        <f t="shared" si="46"/>
        <v>-0.24083892607883661</v>
      </c>
      <c r="M203">
        <f t="shared" si="38"/>
        <v>380</v>
      </c>
    </row>
    <row r="204" spans="1:13">
      <c r="A204">
        <v>655</v>
      </c>
      <c r="B204" s="7">
        <f t="shared" si="39"/>
        <v>18924.859600000003</v>
      </c>
      <c r="C204" s="7">
        <f t="shared" si="40"/>
        <v>22533.561114786542</v>
      </c>
      <c r="D204" s="7">
        <f t="shared" si="35"/>
        <v>-54218.405839999999</v>
      </c>
      <c r="E204" s="5">
        <f t="shared" si="36"/>
        <v>-117.1785755034909</v>
      </c>
      <c r="F204" s="12">
        <f t="shared" si="41"/>
        <v>3.0955259991934419E-2</v>
      </c>
      <c r="G204" s="12">
        <f t="shared" si="42"/>
        <v>1.5956549596111903E-2</v>
      </c>
      <c r="H204" s="9">
        <f t="shared" si="37"/>
        <v>0.51547134801224348</v>
      </c>
      <c r="I204" s="9">
        <f t="shared" si="43"/>
        <v>1.5267175572519084E-3</v>
      </c>
      <c r="J204" s="9">
        <f t="shared" si="44"/>
        <v>-3.4752123430174806</v>
      </c>
      <c r="K204" s="9">
        <f t="shared" si="45"/>
        <v>-4.1378859010528624</v>
      </c>
      <c r="L204">
        <f t="shared" si="46"/>
        <v>-0.24250358119091608</v>
      </c>
      <c r="M204">
        <f t="shared" si="38"/>
        <v>382</v>
      </c>
    </row>
    <row r="205" spans="1:13">
      <c r="A205">
        <v>657</v>
      </c>
      <c r="B205" s="7">
        <f t="shared" si="39"/>
        <v>19123.432240000002</v>
      </c>
      <c r="C205" s="7">
        <f t="shared" si="40"/>
        <v>22767.987566652919</v>
      </c>
      <c r="D205" s="7">
        <f t="shared" ref="D205:D268" si="47">$B$4+$B$6*(A205-298)</f>
        <v>-54263.844080000003</v>
      </c>
      <c r="E205" s="5">
        <f t="shared" ref="E205:E268" si="48">$B$5+$B$6*LN(A205/298)</f>
        <v>-117.24784116689942</v>
      </c>
      <c r="F205" s="12">
        <f t="shared" si="41"/>
        <v>3.0167604620267692E-2</v>
      </c>
      <c r="G205" s="12">
        <f t="shared" si="42"/>
        <v>1.5479994260525702E-2</v>
      </c>
      <c r="H205" s="9">
        <f t="shared" ref="H205:H268" si="49">G205/F205</f>
        <v>0.51313302648250969</v>
      </c>
      <c r="I205" s="9">
        <f t="shared" si="43"/>
        <v>1.5220700152207001E-3</v>
      </c>
      <c r="J205" s="9">
        <f t="shared" si="44"/>
        <v>-3.50098662504316</v>
      </c>
      <c r="K205" s="9">
        <f t="shared" si="45"/>
        <v>-4.1682067815876982</v>
      </c>
      <c r="L205">
        <f t="shared" si="46"/>
        <v>-0.24416739651497466</v>
      </c>
      <c r="M205">
        <f t="shared" ref="M205:M268" si="50">A205-273</f>
        <v>384</v>
      </c>
    </row>
    <row r="206" spans="1:13">
      <c r="A206">
        <v>659</v>
      </c>
      <c r="B206" s="7">
        <f t="shared" si="39"/>
        <v>19322.00488</v>
      </c>
      <c r="C206" s="7">
        <f t="shared" si="40"/>
        <v>23002.552339098227</v>
      </c>
      <c r="D206" s="7">
        <f t="shared" si="47"/>
        <v>-54309.282319999998</v>
      </c>
      <c r="E206" s="5">
        <f t="shared" si="48"/>
        <v>-117.31689629605194</v>
      </c>
      <c r="F206" s="12">
        <f t="shared" si="41"/>
        <v>2.9404590944268543E-2</v>
      </c>
      <c r="G206" s="12">
        <f t="shared" si="42"/>
        <v>1.5020056570799399E-2</v>
      </c>
      <c r="H206" s="9">
        <f t="shared" si="49"/>
        <v>0.51080651314848724</v>
      </c>
      <c r="I206" s="9">
        <f t="shared" si="43"/>
        <v>1.5174506828528073E-3</v>
      </c>
      <c r="J206" s="9">
        <f t="shared" si="44"/>
        <v>-3.5266044622613992</v>
      </c>
      <c r="K206" s="9">
        <f t="shared" si="45"/>
        <v>-4.1983688662884342</v>
      </c>
      <c r="L206">
        <f t="shared" si="46"/>
        <v>-0.24583035148723942</v>
      </c>
      <c r="M206">
        <f t="shared" si="50"/>
        <v>386</v>
      </c>
    </row>
    <row r="207" spans="1:13">
      <c r="A207">
        <v>661</v>
      </c>
      <c r="B207" s="7">
        <f t="shared" si="39"/>
        <v>19520.577519999999</v>
      </c>
      <c r="C207" s="7">
        <f t="shared" si="40"/>
        <v>23237.255012331862</v>
      </c>
      <c r="D207" s="7">
        <f t="shared" si="47"/>
        <v>-54354.720560000002</v>
      </c>
      <c r="E207" s="5">
        <f t="shared" si="48"/>
        <v>-117.38574216691659</v>
      </c>
      <c r="F207" s="12">
        <f t="shared" si="41"/>
        <v>2.8665319268984829E-2</v>
      </c>
      <c r="G207" s="12">
        <f t="shared" si="42"/>
        <v>1.4576078977095962E-2</v>
      </c>
      <c r="H207" s="9">
        <f t="shared" si="49"/>
        <v>0.50849177154872727</v>
      </c>
      <c r="I207" s="9">
        <f t="shared" si="43"/>
        <v>1.5128593040847202E-3</v>
      </c>
      <c r="J207" s="9">
        <f t="shared" si="44"/>
        <v>-3.5520672747460944</v>
      </c>
      <c r="K207" s="9">
        <f t="shared" si="45"/>
        <v>-4.2283735201822896</v>
      </c>
      <c r="L207">
        <f t="shared" si="46"/>
        <v>-0.2474924259635285</v>
      </c>
      <c r="M207">
        <f t="shared" si="50"/>
        <v>388</v>
      </c>
    </row>
    <row r="208" spans="1:13">
      <c r="A208">
        <v>663</v>
      </c>
      <c r="B208" s="7">
        <f t="shared" si="39"/>
        <v>19719.150159999997</v>
      </c>
      <c r="C208" s="7">
        <f t="shared" si="40"/>
        <v>23472.095169103555</v>
      </c>
      <c r="D208" s="7">
        <f t="shared" si="47"/>
        <v>-54400.158800000005</v>
      </c>
      <c r="E208" s="5">
        <f t="shared" si="48"/>
        <v>-117.45438004389678</v>
      </c>
      <c r="F208" s="12">
        <f t="shared" si="41"/>
        <v>2.7948927130355017E-2</v>
      </c>
      <c r="G208" s="12">
        <f t="shared" si="42"/>
        <v>1.4147432893773102E-2</v>
      </c>
      <c r="H208" s="9">
        <f t="shared" si="49"/>
        <v>0.50618876451997097</v>
      </c>
      <c r="I208" s="9">
        <f t="shared" si="43"/>
        <v>1.5082956259426848E-3</v>
      </c>
      <c r="J208" s="9">
        <f t="shared" si="44"/>
        <v>-3.5773764654360103</v>
      </c>
      <c r="K208" s="9">
        <f t="shared" si="45"/>
        <v>-4.258222092286422</v>
      </c>
      <c r="L208">
        <f t="shared" si="46"/>
        <v>-0.249153600211378</v>
      </c>
      <c r="M208">
        <f t="shared" si="50"/>
        <v>390</v>
      </c>
    </row>
    <row r="209" spans="1:13">
      <c r="A209">
        <v>665</v>
      </c>
      <c r="B209" s="7">
        <f t="shared" si="39"/>
        <v>19917.722799999996</v>
      </c>
      <c r="C209" s="7">
        <f t="shared" si="40"/>
        <v>23707.072394680421</v>
      </c>
      <c r="D209" s="7">
        <f t="shared" si="47"/>
        <v>-54445.597040000001</v>
      </c>
      <c r="E209" s="5">
        <f t="shared" si="48"/>
        <v>-117.52281117997057</v>
      </c>
      <c r="F209" s="12">
        <f t="shared" si="41"/>
        <v>2.7254587582461971E-2</v>
      </c>
      <c r="G209" s="12">
        <f t="shared" si="42"/>
        <v>1.3733517298748662E-2</v>
      </c>
      <c r="H209" s="9">
        <f t="shared" si="49"/>
        <v>0.50389745422477172</v>
      </c>
      <c r="I209" s="9">
        <f t="shared" si="43"/>
        <v>1.5037593984962407E-3</v>
      </c>
      <c r="J209" s="9">
        <f t="shared" si="44"/>
        <v>-3.6025334203924522</v>
      </c>
      <c r="K209" s="9">
        <f t="shared" si="45"/>
        <v>-4.2879159158445344</v>
      </c>
      <c r="L209">
        <f t="shared" si="46"/>
        <v>-0.25081385490232933</v>
      </c>
      <c r="M209">
        <f t="shared" si="50"/>
        <v>392</v>
      </c>
    </row>
    <row r="210" spans="1:13">
      <c r="A210">
        <v>667</v>
      </c>
      <c r="B210" s="7">
        <f t="shared" si="39"/>
        <v>20116.295440000009</v>
      </c>
      <c r="C210" s="7">
        <f t="shared" si="40"/>
        <v>23942.186276824221</v>
      </c>
      <c r="D210" s="7">
        <f t="shared" si="47"/>
        <v>-54491.035279999996</v>
      </c>
      <c r="E210" s="5">
        <f t="shared" si="48"/>
        <v>-117.59103681682791</v>
      </c>
      <c r="F210" s="12">
        <f t="shared" si="41"/>
        <v>2.6581507571168728E-2</v>
      </c>
      <c r="G210" s="12">
        <f t="shared" si="42"/>
        <v>1.3333757406437849E-2</v>
      </c>
      <c r="H210" s="9">
        <f t="shared" si="49"/>
        <v>0.50161780217838836</v>
      </c>
      <c r="I210" s="9">
        <f t="shared" si="43"/>
        <v>1.4992503748125937E-3</v>
      </c>
      <c r="J210" s="9">
        <f t="shared" si="44"/>
        <v>-3.627539509052307</v>
      </c>
      <c r="K210" s="9">
        <f t="shared" si="45"/>
        <v>-4.3174563085592554</v>
      </c>
      <c r="L210">
        <f t="shared" si="46"/>
        <v>-0.25247317110437228</v>
      </c>
      <c r="M210">
        <f t="shared" si="50"/>
        <v>394</v>
      </c>
    </row>
    <row r="211" spans="1:13">
      <c r="A211">
        <v>669</v>
      </c>
      <c r="B211" s="7">
        <f t="shared" si="39"/>
        <v>20314.868080000007</v>
      </c>
      <c r="C211" s="7">
        <f t="shared" si="40"/>
        <v>24177.436405768873</v>
      </c>
      <c r="D211" s="7">
        <f t="shared" si="47"/>
        <v>-54536.47352</v>
      </c>
      <c r="E211" s="5">
        <f t="shared" si="48"/>
        <v>-117.65905818500578</v>
      </c>
      <c r="F211" s="12">
        <f t="shared" si="41"/>
        <v>2.5928926389410755E-2</v>
      </c>
      <c r="G211" s="12">
        <f t="shared" si="42"/>
        <v>1.2947603410099302E-2</v>
      </c>
      <c r="H211" s="9">
        <f t="shared" si="49"/>
        <v>0.49934976927494534</v>
      </c>
      <c r="I211" s="9">
        <f t="shared" si="43"/>
        <v>1.4947683109118087E-3</v>
      </c>
      <c r="J211" s="9">
        <f t="shared" si="44"/>
        <v>-3.6523960844765253</v>
      </c>
      <c r="K211" s="9">
        <f t="shared" si="45"/>
        <v>-4.3468445728204008</v>
      </c>
      <c r="L211">
        <f t="shared" si="46"/>
        <v>-0.25413153027454305</v>
      </c>
      <c r="M211">
        <f t="shared" si="50"/>
        <v>396</v>
      </c>
    </row>
    <row r="212" spans="1:13">
      <c r="A212">
        <v>671</v>
      </c>
      <c r="B212" s="7">
        <f t="shared" si="39"/>
        <v>20513.440720000006</v>
      </c>
      <c r="C212" s="7">
        <f t="shared" si="40"/>
        <v>24412.822374198371</v>
      </c>
      <c r="D212" s="7">
        <f t="shared" si="47"/>
        <v>-54581.911760000003</v>
      </c>
      <c r="E212" s="5">
        <f t="shared" si="48"/>
        <v>-117.72687650402142</v>
      </c>
      <c r="F212" s="12">
        <f t="shared" si="41"/>
        <v>2.5296114209695172E-2</v>
      </c>
      <c r="G212" s="12">
        <f t="shared" si="42"/>
        <v>1.2574529289679037E-2</v>
      </c>
      <c r="H212" s="9">
        <f t="shared" si="49"/>
        <v>0.49709331581289395</v>
      </c>
      <c r="I212" s="9">
        <f t="shared" si="43"/>
        <v>1.4903129657228018E-3</v>
      </c>
      <c r="J212" s="9">
        <f t="shared" si="44"/>
        <v>-3.6771044835941895</v>
      </c>
      <c r="K212" s="9">
        <f t="shared" si="45"/>
        <v>-4.376081995929221</v>
      </c>
      <c r="L212">
        <f t="shared" si="46"/>
        <v>-0.25578891425167216</v>
      </c>
      <c r="M212">
        <f t="shared" si="50"/>
        <v>398</v>
      </c>
    </row>
    <row r="213" spans="1:13">
      <c r="A213">
        <v>673</v>
      </c>
      <c r="B213" s="7">
        <f t="shared" si="39"/>
        <v>20712.013360000004</v>
      </c>
      <c r="C213" s="7">
        <f t="shared" si="40"/>
        <v>24648.343777224836</v>
      </c>
      <c r="D213" s="7">
        <f t="shared" si="47"/>
        <v>-54627.35</v>
      </c>
      <c r="E213" s="5">
        <f t="shared" si="48"/>
        <v>-117.79449298250347</v>
      </c>
      <c r="F213" s="12">
        <f t="shared" si="41"/>
        <v>2.4682370689621119E-2</v>
      </c>
      <c r="G213" s="12">
        <f t="shared" si="42"/>
        <v>1.22140316814778E-2</v>
      </c>
      <c r="H213" s="9">
        <f t="shared" si="49"/>
        <v>0.49484840151978482</v>
      </c>
      <c r="I213" s="9">
        <f t="shared" si="43"/>
        <v>1.4858841010401188E-3</v>
      </c>
      <c r="J213" s="9">
        <f t="shared" si="44"/>
        <v>-3.7016660274422106</v>
      </c>
      <c r="K213" s="9">
        <f t="shared" si="45"/>
        <v>-4.4051698503186829</v>
      </c>
      <c r="L213">
        <f t="shared" si="46"/>
        <v>-0.25744530524927867</v>
      </c>
      <c r="M213">
        <f t="shared" si="50"/>
        <v>400</v>
      </c>
    </row>
    <row r="214" spans="1:13">
      <c r="A214">
        <v>675</v>
      </c>
      <c r="B214" s="7">
        <f t="shared" si="39"/>
        <v>20910.586000000003</v>
      </c>
      <c r="C214" s="7">
        <f t="shared" si="40"/>
        <v>24884.000212366846</v>
      </c>
      <c r="D214" s="7">
        <f t="shared" si="47"/>
        <v>-54672.788240000002</v>
      </c>
      <c r="E214" s="5">
        <f t="shared" si="48"/>
        <v>-117.86190881832125</v>
      </c>
      <c r="F214" s="12">
        <f t="shared" si="41"/>
        <v>2.4087023646477693E-2</v>
      </c>
      <c r="G214" s="12">
        <f t="shared" si="42"/>
        <v>1.186562880618736E-2</v>
      </c>
      <c r="H214" s="9">
        <f t="shared" si="49"/>
        <v>0.49261498557637279</v>
      </c>
      <c r="I214" s="9">
        <f t="shared" si="43"/>
        <v>1.4814814814814814E-3</v>
      </c>
      <c r="J214" s="9">
        <f t="shared" si="44"/>
        <v>-3.7260820214007615</v>
      </c>
      <c r="K214" s="9">
        <f t="shared" si="45"/>
        <v>-4.4341093937698748</v>
      </c>
      <c r="L214">
        <f t="shared" si="46"/>
        <v>-0.2591006858486069</v>
      </c>
      <c r="M214">
        <f t="shared" si="50"/>
        <v>402</v>
      </c>
    </row>
    <row r="215" spans="1:13">
      <c r="A215">
        <v>677</v>
      </c>
      <c r="B215" s="7">
        <f t="shared" si="39"/>
        <v>21109.158640000001</v>
      </c>
      <c r="C215" s="7">
        <f t="shared" si="40"/>
        <v>25119.791279528068</v>
      </c>
      <c r="D215" s="7">
        <f t="shared" si="47"/>
        <v>-54718.226479999998</v>
      </c>
      <c r="E215" s="5">
        <f t="shared" si="48"/>
        <v>-117.92912519871206</v>
      </c>
      <c r="F215" s="12">
        <f t="shared" si="41"/>
        <v>2.3509427797205322E-2</v>
      </c>
      <c r="G215" s="12">
        <f t="shared" si="42"/>
        <v>1.1528859452047723E-2</v>
      </c>
      <c r="H215" s="9">
        <f t="shared" si="49"/>
        <v>0.49039302664007045</v>
      </c>
      <c r="I215" s="9">
        <f t="shared" si="43"/>
        <v>1.4771048744460858E-3</v>
      </c>
      <c r="J215" s="9">
        <f t="shared" si="44"/>
        <v>-3.7503537554245496</v>
      </c>
      <c r="K215" s="9">
        <f t="shared" si="45"/>
        <v>-4.4629018696246314</v>
      </c>
      <c r="L215">
        <f t="shared" si="46"/>
        <v>-0.26075503899180419</v>
      </c>
      <c r="M215">
        <f t="shared" si="50"/>
        <v>404</v>
      </c>
    </row>
    <row r="216" spans="1:13">
      <c r="A216">
        <v>679</v>
      </c>
      <c r="B216" s="7">
        <f t="shared" si="39"/>
        <v>21307.73128</v>
      </c>
      <c r="C216" s="7">
        <f t="shared" si="40"/>
        <v>25355.716580976125</v>
      </c>
      <c r="D216" s="7">
        <f t="shared" si="47"/>
        <v>-54763.664720000001</v>
      </c>
      <c r="E216" s="5">
        <f t="shared" si="48"/>
        <v>-117.99614330040666</v>
      </c>
      <c r="F216" s="12">
        <f t="shared" si="41"/>
        <v>2.294896356022217E-2</v>
      </c>
      <c r="G216" s="12">
        <f t="shared" si="42"/>
        <v>1.1203282010070956E-2</v>
      </c>
      <c r="H216" s="9">
        <f t="shared" si="49"/>
        <v>0.48818248286775773</v>
      </c>
      <c r="I216" s="9">
        <f t="shared" si="43"/>
        <v>1.4727540500736377E-3</v>
      </c>
      <c r="J216" s="9">
        <f t="shared" si="44"/>
        <v>-3.7744825042699945</v>
      </c>
      <c r="K216" s="9">
        <f t="shared" si="45"/>
        <v>-4.4915485069944525</v>
      </c>
      <c r="L216">
        <f t="shared" si="46"/>
        <v>-0.26240834797523582</v>
      </c>
      <c r="M216">
        <f t="shared" si="50"/>
        <v>406</v>
      </c>
    </row>
    <row r="217" spans="1:13">
      <c r="A217">
        <v>681</v>
      </c>
      <c r="B217" s="7">
        <f t="shared" si="39"/>
        <v>21506.303919999998</v>
      </c>
      <c r="C217" s="7">
        <f t="shared" si="40"/>
        <v>25591.775721321686</v>
      </c>
      <c r="D217" s="7">
        <f t="shared" si="47"/>
        <v>-54809.102960000004</v>
      </c>
      <c r="E217" s="5">
        <f t="shared" si="48"/>
        <v>-118.06296428975284</v>
      </c>
      <c r="F217" s="12">
        <f t="shared" si="41"/>
        <v>2.2405035915817963E-2</v>
      </c>
      <c r="G217" s="12">
        <f t="shared" si="42"/>
        <v>1.0888473558458626E-2</v>
      </c>
      <c r="H217" s="9">
        <f t="shared" si="49"/>
        <v>0.48598331193798083</v>
      </c>
      <c r="I217" s="9">
        <f t="shared" si="43"/>
        <v>1.4684287812041115E-3</v>
      </c>
      <c r="J217" s="9">
        <f t="shared" si="44"/>
        <v>-3.7984695277184035</v>
      </c>
      <c r="K217" s="9">
        <f t="shared" si="45"/>
        <v>-4.520050520965766</v>
      </c>
      <c r="L217">
        <f t="shared" si="46"/>
        <v>-0.26406059644293312</v>
      </c>
      <c r="M217">
        <f t="shared" si="50"/>
        <v>408</v>
      </c>
    </row>
    <row r="218" spans="1:13">
      <c r="A218">
        <v>683</v>
      </c>
      <c r="B218" s="7">
        <f t="shared" si="39"/>
        <v>21704.876559999997</v>
      </c>
      <c r="C218" s="7">
        <f t="shared" si="40"/>
        <v>25827.968307497849</v>
      </c>
      <c r="D218" s="7">
        <f t="shared" si="47"/>
        <v>-54854.5412</v>
      </c>
      <c r="E218" s="5">
        <f t="shared" si="48"/>
        <v>-118.12958932283726</v>
      </c>
      <c r="F218" s="12">
        <f t="shared" si="41"/>
        <v>2.1877073322007213E-2</v>
      </c>
      <c r="G218" s="12">
        <f t="shared" si="42"/>
        <v>1.0584028993508915E-2</v>
      </c>
      <c r="H218" s="9">
        <f t="shared" si="49"/>
        <v>0.48379547107253712</v>
      </c>
      <c r="I218" s="9">
        <f t="shared" si="43"/>
        <v>1.4641288433382138E-3</v>
      </c>
      <c r="J218" s="9">
        <f t="shared" si="44"/>
        <v>-3.8223160707952251</v>
      </c>
      <c r="K218" s="9">
        <f t="shared" si="45"/>
        <v>-4.5484091128016439</v>
      </c>
      <c r="L218">
        <f t="shared" si="46"/>
        <v>-0.2657117683801733</v>
      </c>
      <c r="M218">
        <f t="shared" si="50"/>
        <v>410</v>
      </c>
    </row>
    <row r="219" spans="1:13">
      <c r="A219">
        <v>685</v>
      </c>
      <c r="B219" s="7">
        <f t="shared" si="39"/>
        <v>21903.449199999995</v>
      </c>
      <c r="C219" s="7">
        <f t="shared" si="40"/>
        <v>26064.293948739713</v>
      </c>
      <c r="D219" s="7">
        <f t="shared" si="47"/>
        <v>-54899.979440000003</v>
      </c>
      <c r="E219" s="5">
        <f t="shared" si="48"/>
        <v>-118.19601954560542</v>
      </c>
      <c r="F219" s="12">
        <f t="shared" si="41"/>
        <v>2.1364526682911035E-2</v>
      </c>
      <c r="G219" s="12">
        <f t="shared" si="42"/>
        <v>1.0289560204469217E-2</v>
      </c>
      <c r="H219" s="9">
        <f t="shared" si="49"/>
        <v>0.48161891705747856</v>
      </c>
      <c r="I219" s="9">
        <f t="shared" si="43"/>
        <v>1.4598540145985401E-3</v>
      </c>
      <c r="J219" s="9">
        <f t="shared" si="44"/>
        <v>-3.8460233639854673</v>
      </c>
      <c r="K219" s="9">
        <f t="shared" si="45"/>
        <v>-4.5766254701400175</v>
      </c>
      <c r="L219">
        <f t="shared" si="46"/>
        <v>-0.26736184810718588</v>
      </c>
      <c r="M219">
        <f t="shared" si="50"/>
        <v>412</v>
      </c>
    </row>
    <row r="220" spans="1:13">
      <c r="A220">
        <v>687</v>
      </c>
      <c r="B220" s="7">
        <f t="shared" si="39"/>
        <v>22102.021840000009</v>
      </c>
      <c r="C220" s="7">
        <f t="shared" si="40"/>
        <v>26300.752256564239</v>
      </c>
      <c r="D220" s="7">
        <f t="shared" si="47"/>
        <v>-54945.417679999999</v>
      </c>
      <c r="E220" s="5">
        <f t="shared" si="48"/>
        <v>-118.26225609397996</v>
      </c>
      <c r="F220" s="12">
        <f t="shared" si="41"/>
        <v>2.0866868366904101E-2</v>
      </c>
      <c r="G220" s="12">
        <f t="shared" si="42"/>
        <v>1.0004695289938595E-2</v>
      </c>
      <c r="H220" s="9">
        <f t="shared" si="49"/>
        <v>0.47945360626353223</v>
      </c>
      <c r="I220" s="9">
        <f t="shared" si="43"/>
        <v>1.455604075691412E-3</v>
      </c>
      <c r="J220" s="9">
        <f t="shared" si="44"/>
        <v>-3.8695926234453468</v>
      </c>
      <c r="K220" s="9">
        <f t="shared" si="45"/>
        <v>-4.6047007671884783</v>
      </c>
      <c r="L220">
        <f t="shared" si="46"/>
        <v>-0.26901082027298573</v>
      </c>
      <c r="M220">
        <f t="shared" si="50"/>
        <v>414</v>
      </c>
    </row>
    <row r="221" spans="1:13">
      <c r="A221">
        <v>689</v>
      </c>
      <c r="B221" s="7">
        <f t="shared" si="39"/>
        <v>22300.594480000007</v>
      </c>
      <c r="C221" s="7">
        <f t="shared" si="40"/>
        <v>26537.342844750274</v>
      </c>
      <c r="D221" s="7">
        <f t="shared" si="47"/>
        <v>-54990.855920000002</v>
      </c>
      <c r="E221" s="5">
        <f t="shared" si="48"/>
        <v>-118.32830009397716</v>
      </c>
      <c r="F221" s="12">
        <f t="shared" si="41"/>
        <v>2.0383591271919358E-2</v>
      </c>
      <c r="G221" s="12">
        <f t="shared" si="42"/>
        <v>9.7290778135646783E-3</v>
      </c>
      <c r="H221" s="9">
        <f t="shared" si="49"/>
        <v>0.47729949466596472</v>
      </c>
      <c r="I221" s="9">
        <f t="shared" si="43"/>
        <v>1.4513788098693759E-3</v>
      </c>
      <c r="J221" s="9">
        <f t="shared" si="44"/>
        <v>-3.8930250512102456</v>
      </c>
      <c r="K221" s="9">
        <f t="shared" si="45"/>
        <v>-4.6326361649157146</v>
      </c>
      <c r="L221">
        <f t="shared" si="46"/>
        <v>-0.27065866984932807</v>
      </c>
      <c r="M221">
        <f t="shared" si="50"/>
        <v>416</v>
      </c>
    </row>
    <row r="222" spans="1:13">
      <c r="A222">
        <v>691</v>
      </c>
      <c r="B222" s="7">
        <f t="shared" si="39"/>
        <v>22499.167120000006</v>
      </c>
      <c r="C222" s="7">
        <f t="shared" si="40"/>
        <v>26774.065329318924</v>
      </c>
      <c r="D222" s="7">
        <f t="shared" si="47"/>
        <v>-55036.294159999998</v>
      </c>
      <c r="E222" s="5">
        <f t="shared" si="48"/>
        <v>-118.39415266182189</v>
      </c>
      <c r="F222" s="12">
        <f t="shared" si="41"/>
        <v>1.9914207935449766E-2</v>
      </c>
      <c r="G222" s="12">
        <f t="shared" si="42"/>
        <v>9.4623660969100874E-3</v>
      </c>
      <c r="H222" s="9">
        <f t="shared" si="49"/>
        <v>0.47515653786389861</v>
      </c>
      <c r="I222" s="9">
        <f t="shared" si="43"/>
        <v>1.4471780028943559E-3</v>
      </c>
      <c r="J222" s="9">
        <f t="shared" si="44"/>
        <v>-3.9163218353990819</v>
      </c>
      <c r="K222" s="9">
        <f t="shared" si="45"/>
        <v>-4.6604328112396898</v>
      </c>
      <c r="L222">
        <f t="shared" si="46"/>
        <v>-0.2723053821247835</v>
      </c>
      <c r="M222">
        <f t="shared" si="50"/>
        <v>418</v>
      </c>
    </row>
    <row r="223" spans="1:13">
      <c r="A223">
        <v>693</v>
      </c>
      <c r="B223" s="7">
        <f t="shared" si="39"/>
        <v>22697.739760000004</v>
      </c>
      <c r="C223" s="7">
        <f t="shared" si="40"/>
        <v>27010.919328514035</v>
      </c>
      <c r="D223" s="7">
        <f t="shared" si="47"/>
        <v>-55081.732400000001</v>
      </c>
      <c r="E223" s="5">
        <f t="shared" si="48"/>
        <v>-118.45981490406065</v>
      </c>
      <c r="F223" s="12">
        <f t="shared" si="41"/>
        <v>1.9458249686926315E-2</v>
      </c>
      <c r="G223" s="12">
        <f t="shared" si="42"/>
        <v>9.2042325474874023E-3</v>
      </c>
      <c r="H223" s="9">
        <f t="shared" si="49"/>
        <v>0.47302469109909606</v>
      </c>
      <c r="I223" s="9">
        <f t="shared" si="43"/>
        <v>1.443001443001443E-3</v>
      </c>
      <c r="J223" s="9">
        <f t="shared" si="44"/>
        <v>-3.9394841504151112</v>
      </c>
      <c r="K223" s="9">
        <f t="shared" si="45"/>
        <v>-4.6880918412125716</v>
      </c>
      <c r="L223">
        <f t="shared" si="46"/>
        <v>-0.27395094269892872</v>
      </c>
      <c r="M223">
        <f t="shared" si="50"/>
        <v>420</v>
      </c>
    </row>
    <row r="224" spans="1:13">
      <c r="A224">
        <v>695</v>
      </c>
      <c r="B224" s="7">
        <f t="shared" si="39"/>
        <v>22896.312400000003</v>
      </c>
      <c r="C224" s="7">
        <f t="shared" si="40"/>
        <v>27247.904462782957</v>
      </c>
      <c r="D224" s="7">
        <f t="shared" si="47"/>
        <v>-55127.170639999997</v>
      </c>
      <c r="E224" s="5">
        <f t="shared" si="48"/>
        <v>-118.52528791767332</v>
      </c>
      <c r="F224" s="12">
        <f t="shared" si="41"/>
        <v>1.9015265840279256E-2</v>
      </c>
      <c r="G224" s="12">
        <f t="shared" si="42"/>
        <v>8.9543630200760553E-3</v>
      </c>
      <c r="H224" s="9">
        <f t="shared" si="49"/>
        <v>0.47090390927422093</v>
      </c>
      <c r="I224" s="9">
        <f t="shared" si="43"/>
        <v>1.4388489208633094E-3</v>
      </c>
      <c r="J224" s="9">
        <f t="shared" si="44"/>
        <v>-3.9625131571432775</v>
      </c>
      <c r="K224" s="9">
        <f t="shared" si="45"/>
        <v>-4.7156143772025265</v>
      </c>
      <c r="L224">
        <f t="shared" si="46"/>
        <v>-0.27559533747665388</v>
      </c>
      <c r="M224">
        <f t="shared" si="50"/>
        <v>422</v>
      </c>
    </row>
    <row r="225" spans="1:13">
      <c r="A225">
        <v>697</v>
      </c>
      <c r="B225" s="7">
        <f t="shared" si="39"/>
        <v>23094.885040000001</v>
      </c>
      <c r="C225" s="7">
        <f t="shared" si="40"/>
        <v>27485.020354757529</v>
      </c>
      <c r="D225" s="7">
        <f t="shared" si="47"/>
        <v>-55172.60888</v>
      </c>
      <c r="E225" s="5">
        <f t="shared" si="48"/>
        <v>-118.59057279018297</v>
      </c>
      <c r="F225" s="12">
        <f t="shared" si="41"/>
        <v>1.8584822924613085E-2</v>
      </c>
      <c r="G225" s="12">
        <f t="shared" si="42"/>
        <v>8.7124562095436103E-3</v>
      </c>
      <c r="H225" s="9">
        <f t="shared" si="49"/>
        <v>0.46879414697059824</v>
      </c>
      <c r="I225" s="9">
        <f t="shared" si="43"/>
        <v>1.4347202295552368E-3</v>
      </c>
      <c r="J225" s="9">
        <f t="shared" si="44"/>
        <v>-3.985410003144167</v>
      </c>
      <c r="K225" s="9">
        <f t="shared" si="45"/>
        <v>-4.7430015290724175</v>
      </c>
      <c r="L225">
        <f t="shared" si="46"/>
        <v>-0.2772385526625798</v>
      </c>
      <c r="M225">
        <f t="shared" si="50"/>
        <v>424</v>
      </c>
    </row>
    <row r="226" spans="1:13">
      <c r="A226">
        <v>699</v>
      </c>
      <c r="B226" s="7">
        <f t="shared" si="39"/>
        <v>23293.45768</v>
      </c>
      <c r="C226" s="7">
        <f t="shared" si="40"/>
        <v>27722.266629235273</v>
      </c>
      <c r="D226" s="7">
        <f t="shared" si="47"/>
        <v>-55218.047120000003</v>
      </c>
      <c r="E226" s="5">
        <f t="shared" si="48"/>
        <v>-118.65567059976433</v>
      </c>
      <c r="F226" s="12">
        <f t="shared" si="41"/>
        <v>1.8166503951040452E-2</v>
      </c>
      <c r="G226" s="12">
        <f t="shared" si="42"/>
        <v>8.4782230734953019E-3</v>
      </c>
      <c r="H226" s="9">
        <f t="shared" si="49"/>
        <v>0.46669535846547555</v>
      </c>
      <c r="I226" s="9">
        <f t="shared" si="43"/>
        <v>1.4306151645207439E-3</v>
      </c>
      <c r="J226" s="9">
        <f t="shared" si="44"/>
        <v>-4.0081758228446223</v>
      </c>
      <c r="K226" s="9">
        <f t="shared" si="45"/>
        <v>-4.7702543943554669</v>
      </c>
      <c r="L226">
        <f t="shared" si="46"/>
        <v>-0.27888057475558747</v>
      </c>
      <c r="M226">
        <f t="shared" si="50"/>
        <v>426</v>
      </c>
    </row>
    <row r="227" spans="1:13">
      <c r="A227">
        <v>701</v>
      </c>
      <c r="B227" s="7">
        <f t="shared" si="39"/>
        <v>23492.030319999998</v>
      </c>
      <c r="C227" s="7">
        <f t="shared" si="40"/>
        <v>27959.642913160791</v>
      </c>
      <c r="D227" s="7">
        <f t="shared" si="47"/>
        <v>-55263.485359999999</v>
      </c>
      <c r="E227" s="5">
        <f t="shared" si="48"/>
        <v>-118.72058241535063</v>
      </c>
      <c r="F227" s="12">
        <f t="shared" si="41"/>
        <v>1.7759907713827645E-2</v>
      </c>
      <c r="G227" s="12">
        <f t="shared" si="42"/>
        <v>8.2513862831711596E-3</v>
      </c>
      <c r="H227" s="9">
        <f t="shared" si="49"/>
        <v>0.46460749774880489</v>
      </c>
      <c r="I227" s="9">
        <f t="shared" si="43"/>
        <v>1.4265335235378032E-3</v>
      </c>
      <c r="J227" s="9">
        <f t="shared" si="44"/>
        <v>-4.0308117377251023</v>
      </c>
      <c r="K227" s="9">
        <f t="shared" si="45"/>
        <v>-4.7973740584279563</v>
      </c>
      <c r="L227">
        <f t="shared" si="46"/>
        <v>-0.28052139054345093</v>
      </c>
      <c r="M227">
        <f t="shared" si="50"/>
        <v>428</v>
      </c>
    </row>
    <row r="228" spans="1:13">
      <c r="A228">
        <v>703</v>
      </c>
      <c r="B228" s="7">
        <f t="shared" si="39"/>
        <v>23690.602959999997</v>
      </c>
      <c r="C228" s="7">
        <f t="shared" si="40"/>
        <v>28197.148835607408</v>
      </c>
      <c r="D228" s="7">
        <f t="shared" si="47"/>
        <v>-55308.923600000002</v>
      </c>
      <c r="E228" s="5">
        <f t="shared" si="48"/>
        <v>-118.78530929673886</v>
      </c>
      <c r="F228" s="12">
        <f t="shared" si="41"/>
        <v>1.7364648124106527E-2</v>
      </c>
      <c r="G228" s="12">
        <f t="shared" si="42"/>
        <v>8.0316797010999089E-3</v>
      </c>
      <c r="H228" s="9">
        <f t="shared" si="49"/>
        <v>0.46253051853955535</v>
      </c>
      <c r="I228" s="9">
        <f t="shared" si="43"/>
        <v>1.4224751066856331E-3</v>
      </c>
      <c r="J228" s="9">
        <f t="shared" si="44"/>
        <v>-4.0533188565038447</v>
      </c>
      <c r="K228" s="9">
        <f t="shared" si="45"/>
        <v>-4.8243615946790133</v>
      </c>
      <c r="L228">
        <f t="shared" si="46"/>
        <v>-0.28216098709757909</v>
      </c>
      <c r="M228">
        <f t="shared" si="50"/>
        <v>430</v>
      </c>
    </row>
    <row r="229" spans="1:13">
      <c r="A229">
        <v>705</v>
      </c>
      <c r="B229" s="7">
        <f t="shared" si="39"/>
        <v>23889.175599999995</v>
      </c>
      <c r="C229" s="7">
        <f t="shared" si="40"/>
        <v>28434.784027758986</v>
      </c>
      <c r="D229" s="7">
        <f t="shared" si="47"/>
        <v>-55354.361839999998</v>
      </c>
      <c r="E229" s="5">
        <f t="shared" si="48"/>
        <v>-118.8498522946936</v>
      </c>
      <c r="F229" s="12">
        <f t="shared" si="41"/>
        <v>1.6980353574503417E-2</v>
      </c>
      <c r="G229" s="12">
        <f t="shared" si="42"/>
        <v>7.8188478841031053E-3</v>
      </c>
      <c r="H229" s="9">
        <f t="shared" si="49"/>
        <v>0.46046437430156772</v>
      </c>
      <c r="I229" s="9">
        <f t="shared" si="43"/>
        <v>1.4184397163120568E-3</v>
      </c>
      <c r="J229" s="9">
        <f t="shared" si="44"/>
        <v>-4.0756982753178859</v>
      </c>
      <c r="K229" s="9">
        <f t="shared" si="45"/>
        <v>-4.8512180646775391</v>
      </c>
      <c r="L229">
        <f t="shared" si="46"/>
        <v>-0.2837993517678572</v>
      </c>
      <c r="M229">
        <f t="shared" si="50"/>
        <v>432</v>
      </c>
    </row>
    <row r="230" spans="1:13">
      <c r="A230">
        <v>707</v>
      </c>
      <c r="B230" s="7">
        <f t="shared" si="39"/>
        <v>24087.748240000008</v>
      </c>
      <c r="C230" s="7">
        <f t="shared" si="40"/>
        <v>28672.548122891989</v>
      </c>
      <c r="D230" s="7">
        <f t="shared" si="47"/>
        <v>-55399.800080000001</v>
      </c>
      <c r="E230" s="5">
        <f t="shared" si="48"/>
        <v>-118.91421245104948</v>
      </c>
      <c r="F230" s="12">
        <f t="shared" si="41"/>
        <v>1.6606666333125054E-2</v>
      </c>
      <c r="G230" s="12">
        <f t="shared" si="42"/>
        <v>7.6126456103220172E-3</v>
      </c>
      <c r="H230" s="9">
        <f t="shared" si="49"/>
        <v>0.4584090182589623</v>
      </c>
      <c r="I230" s="9">
        <f t="shared" si="43"/>
        <v>1.4144271570014145E-3</v>
      </c>
      <c r="J230" s="9">
        <f t="shared" si="44"/>
        <v>-4.0979510779010146</v>
      </c>
      <c r="K230" s="9">
        <f t="shared" si="45"/>
        <v>-4.8779445183363439</v>
      </c>
      <c r="L230">
        <f t="shared" si="46"/>
        <v>-0.28543647217758972</v>
      </c>
      <c r="M230">
        <f t="shared" si="50"/>
        <v>434</v>
      </c>
    </row>
    <row r="231" spans="1:13">
      <c r="A231">
        <v>709</v>
      </c>
      <c r="B231" s="7">
        <f t="shared" si="39"/>
        <v>24286.320880000007</v>
      </c>
      <c r="C231" s="7">
        <f t="shared" si="40"/>
        <v>28910.440756357661</v>
      </c>
      <c r="D231" s="7">
        <f t="shared" si="47"/>
        <v>-55445.238320000004</v>
      </c>
      <c r="E231" s="5">
        <f t="shared" si="48"/>
        <v>-118.97839079881193</v>
      </c>
      <c r="F231" s="12">
        <f t="shared" si="41"/>
        <v>1.6243241965427088E-2</v>
      </c>
      <c r="G231" s="12">
        <f t="shared" si="42"/>
        <v>7.4128374290145004E-3</v>
      </c>
      <c r="H231" s="9">
        <f t="shared" si="49"/>
        <v>0.45636440341111378</v>
      </c>
      <c r="I231" s="9">
        <f t="shared" si="43"/>
        <v>1.4104372355430183E-3</v>
      </c>
      <c r="J231" s="9">
        <f t="shared" si="44"/>
        <v>-4.1200783357587074</v>
      </c>
      <c r="K231" s="9">
        <f t="shared" si="45"/>
        <v>-4.9045419940735275</v>
      </c>
      <c r="L231">
        <f t="shared" si="46"/>
        <v>-0.28707233621854256</v>
      </c>
      <c r="M231">
        <f t="shared" si="50"/>
        <v>436</v>
      </c>
    </row>
    <row r="232" spans="1:13">
      <c r="A232">
        <v>711</v>
      </c>
      <c r="B232" s="7">
        <f t="shared" si="39"/>
        <v>24484.893520000005</v>
      </c>
      <c r="C232" s="7">
        <f t="shared" si="40"/>
        <v>29148.46156556455</v>
      </c>
      <c r="D232" s="7">
        <f t="shared" si="47"/>
        <v>-55490.67656</v>
      </c>
      <c r="E232" s="5">
        <f t="shared" si="48"/>
        <v>-119.04238836225674</v>
      </c>
      <c r="F232" s="12">
        <f t="shared" si="41"/>
        <v>1.5889748782569772E-2</v>
      </c>
      <c r="G232" s="12">
        <f t="shared" si="42"/>
        <v>7.2191972319386967E-3</v>
      </c>
      <c r="H232" s="9">
        <f t="shared" si="49"/>
        <v>0.45433048254719927</v>
      </c>
      <c r="I232" s="9">
        <f t="shared" si="43"/>
        <v>1.4064697609001407E-3</v>
      </c>
      <c r="J232" s="9">
        <f t="shared" si="44"/>
        <v>-4.1420811083401263</v>
      </c>
      <c r="K232" s="9">
        <f t="shared" si="45"/>
        <v>-4.9310115189711947</v>
      </c>
      <c r="L232">
        <f t="shared" si="46"/>
        <v>-0.28870693204607834</v>
      </c>
      <c r="M232">
        <f t="shared" si="50"/>
        <v>438</v>
      </c>
    </row>
    <row r="233" spans="1:13">
      <c r="A233">
        <v>713</v>
      </c>
      <c r="B233" s="7">
        <f t="shared" si="39"/>
        <v>24683.466160000004</v>
      </c>
      <c r="C233" s="7">
        <f t="shared" si="40"/>
        <v>29386.610189961091</v>
      </c>
      <c r="D233" s="7">
        <f t="shared" si="47"/>
        <v>-55536.114800000003</v>
      </c>
      <c r="E233" s="5">
        <f t="shared" si="48"/>
        <v>-119.10620615702818</v>
      </c>
      <c r="F233" s="12">
        <f t="shared" si="41"/>
        <v>1.5545867314941748E-2</v>
      </c>
      <c r="G233" s="12">
        <f t="shared" si="42"/>
        <v>7.0315078452069186E-3</v>
      </c>
      <c r="H233" s="9">
        <f t="shared" si="49"/>
        <v>0.45230720826033671</v>
      </c>
      <c r="I233" s="9">
        <f t="shared" si="43"/>
        <v>1.4025245441795231E-3</v>
      </c>
      <c r="J233" s="9">
        <f t="shared" si="44"/>
        <v>-4.1639604432072037</v>
      </c>
      <c r="K233" s="9">
        <f t="shared" si="45"/>
        <v>-4.9573541089315025</v>
      </c>
      <c r="L233">
        <f t="shared" si="46"/>
        <v>-0.29034024807438952</v>
      </c>
      <c r="M233">
        <f t="shared" si="50"/>
        <v>440</v>
      </c>
    </row>
    <row r="234" spans="1:13">
      <c r="A234">
        <v>715</v>
      </c>
      <c r="B234" s="7">
        <f t="shared" si="39"/>
        <v>24882.038800000002</v>
      </c>
      <c r="C234" s="7">
        <f t="shared" si="40"/>
        <v>29624.886271018469</v>
      </c>
      <c r="D234" s="7">
        <f t="shared" si="47"/>
        <v>-55581.553039999999</v>
      </c>
      <c r="E234" s="5">
        <f t="shared" si="48"/>
        <v>-119.16984519023562</v>
      </c>
      <c r="F234" s="12">
        <f t="shared" si="41"/>
        <v>1.521128980960257E-2</v>
      </c>
      <c r="G234" s="12">
        <f t="shared" si="42"/>
        <v>6.8495606405542227E-3</v>
      </c>
      <c r="H234" s="9">
        <f t="shared" si="49"/>
        <v>0.45029453296131655</v>
      </c>
      <c r="I234" s="9">
        <f t="shared" si="43"/>
        <v>1.3986013986013986E-3</v>
      </c>
      <c r="J234" s="9">
        <f t="shared" si="44"/>
        <v>-4.1857173762008983</v>
      </c>
      <c r="K234" s="9">
        <f t="shared" si="45"/>
        <v>-4.9835707688301421</v>
      </c>
      <c r="L234">
        <f t="shared" si="46"/>
        <v>-0.29197227297181993</v>
      </c>
      <c r="M234">
        <f t="shared" si="50"/>
        <v>442</v>
      </c>
    </row>
    <row r="235" spans="1:13">
      <c r="A235">
        <v>717</v>
      </c>
      <c r="B235" s="7">
        <f t="shared" si="39"/>
        <v>25080.611440000001</v>
      </c>
      <c r="C235" s="7">
        <f t="shared" si="40"/>
        <v>29863.289452213619</v>
      </c>
      <c r="D235" s="7">
        <f t="shared" si="47"/>
        <v>-55626.991280000002</v>
      </c>
      <c r="E235" s="5">
        <f t="shared" si="48"/>
        <v>-119.23330646054899</v>
      </c>
      <c r="F235" s="12">
        <f t="shared" si="41"/>
        <v>1.4885719750462165E-2</v>
      </c>
      <c r="G235" s="12">
        <f t="shared" si="42"/>
        <v>6.6731551650250779E-3</v>
      </c>
      <c r="H235" s="9">
        <f t="shared" si="49"/>
        <v>0.44829240889194444</v>
      </c>
      <c r="I235" s="9">
        <f t="shared" si="43"/>
        <v>1.3947001394700139E-3</v>
      </c>
      <c r="J235" s="9">
        <f t="shared" si="44"/>
        <v>-4.2073529316046701</v>
      </c>
      <c r="K235" s="9">
        <f t="shared" si="45"/>
        <v>-5.0096624926672755</v>
      </c>
      <c r="L235">
        <f t="shared" si="46"/>
        <v>-0.29360299565628001</v>
      </c>
      <c r="M235">
        <f t="shared" si="50"/>
        <v>444</v>
      </c>
    </row>
    <row r="236" spans="1:13">
      <c r="A236">
        <v>719</v>
      </c>
      <c r="B236" s="7">
        <f t="shared" si="39"/>
        <v>25279.184079999999</v>
      </c>
      <c r="C236" s="7">
        <f t="shared" si="40"/>
        <v>30101.819379012468</v>
      </c>
      <c r="D236" s="7">
        <f t="shared" si="47"/>
        <v>-55672.429519999998</v>
      </c>
      <c r="E236" s="5">
        <f t="shared" si="48"/>
        <v>-119.29659095829273</v>
      </c>
      <c r="F236" s="12">
        <f t="shared" si="41"/>
        <v>1.4568871400078237E-2</v>
      </c>
      <c r="G236" s="12">
        <f t="shared" si="42"/>
        <v>6.5020987881360551E-3</v>
      </c>
      <c r="H236" s="9">
        <f t="shared" si="49"/>
        <v>0.44630078813799795</v>
      </c>
      <c r="I236" s="9">
        <f t="shared" si="43"/>
        <v>1.3908205841446453E-3</v>
      </c>
      <c r="J236" s="9">
        <f t="shared" si="44"/>
        <v>-4.2288681223052222</v>
      </c>
      <c r="K236" s="9">
        <f t="shared" si="45"/>
        <v>-5.0356302637159889</v>
      </c>
      <c r="L236">
        <f t="shared" si="46"/>
        <v>-0.29523240529074657</v>
      </c>
      <c r="M236">
        <f t="shared" si="50"/>
        <v>446</v>
      </c>
    </row>
    <row r="237" spans="1:13">
      <c r="A237">
        <v>721</v>
      </c>
      <c r="B237" s="7">
        <f t="shared" si="39"/>
        <v>25477.756719999998</v>
      </c>
      <c r="C237" s="7">
        <f t="shared" si="40"/>
        <v>30340.475698853308</v>
      </c>
      <c r="D237" s="7">
        <f t="shared" si="47"/>
        <v>-55717.867760000001</v>
      </c>
      <c r="E237" s="5">
        <f t="shared" si="48"/>
        <v>-119.35969966553857</v>
      </c>
      <c r="F237" s="12">
        <f t="shared" si="41"/>
        <v>1.4260469362011906E-2</v>
      </c>
      <c r="G237" s="12">
        <f t="shared" si="42"/>
        <v>6.3362063656242987E-3</v>
      </c>
      <c r="H237" s="9">
        <f t="shared" si="49"/>
        <v>0.44431962264181529</v>
      </c>
      <c r="I237" s="9">
        <f t="shared" si="43"/>
        <v>1.3869625520110957E-3</v>
      </c>
      <c r="J237" s="9">
        <f t="shared" si="44"/>
        <v>-4.2502639499505701</v>
      </c>
      <c r="K237" s="9">
        <f t="shared" si="45"/>
        <v>-5.0614750546682963</v>
      </c>
      <c r="L237">
        <f t="shared" si="46"/>
        <v>-0.29686049127885128</v>
      </c>
      <c r="M237">
        <f t="shared" si="50"/>
        <v>448</v>
      </c>
    </row>
    <row r="238" spans="1:13">
      <c r="A238">
        <v>723</v>
      </c>
      <c r="B238" s="7">
        <f t="shared" si="39"/>
        <v>25676.329359999996</v>
      </c>
      <c r="C238" s="7">
        <f t="shared" si="40"/>
        <v>30579.258061130404</v>
      </c>
      <c r="D238" s="7">
        <f t="shared" si="47"/>
        <v>-55763.305999999997</v>
      </c>
      <c r="E238" s="5">
        <f t="shared" si="48"/>
        <v>-119.42263355619697</v>
      </c>
      <c r="F238" s="12">
        <f t="shared" si="41"/>
        <v>1.3960248162737965E-2</v>
      </c>
      <c r="G238" s="12">
        <f t="shared" si="42"/>
        <v>6.175299918939856E-3</v>
      </c>
      <c r="H238" s="9">
        <f t="shared" si="49"/>
        <v>0.44234886421451125</v>
      </c>
      <c r="I238" s="9">
        <f t="shared" si="43"/>
        <v>1.3831258644536654E-3</v>
      </c>
      <c r="J238" s="9">
        <f t="shared" si="44"/>
        <v>-4.271541405105487</v>
      </c>
      <c r="K238" s="9">
        <f t="shared" si="45"/>
        <v>-5.0871978277787715</v>
      </c>
      <c r="L238">
        <f t="shared" si="46"/>
        <v>-0.29848724326055254</v>
      </c>
      <c r="M238">
        <f t="shared" si="50"/>
        <v>450</v>
      </c>
    </row>
    <row r="239" spans="1:13">
      <c r="A239">
        <v>725</v>
      </c>
      <c r="B239" s="7">
        <f t="shared" si="39"/>
        <v>25874.902000000009</v>
      </c>
      <c r="C239" s="7">
        <f t="shared" si="40"/>
        <v>30818.166117177781</v>
      </c>
      <c r="D239" s="7">
        <f t="shared" si="47"/>
        <v>-55808.74424</v>
      </c>
      <c r="E239" s="5">
        <f t="shared" si="48"/>
        <v>-119.48539359610727</v>
      </c>
      <c r="F239" s="12">
        <f t="shared" si="41"/>
        <v>1.3667951852158961E-2</v>
      </c>
      <c r="G239" s="12">
        <f t="shared" si="42"/>
        <v>6.0192083296862226E-3</v>
      </c>
      <c r="H239" s="9">
        <f t="shared" si="49"/>
        <v>0.44038846454784963</v>
      </c>
      <c r="I239" s="9">
        <f t="shared" si="43"/>
        <v>1.3793103448275861E-3</v>
      </c>
      <c r="J239" s="9">
        <f t="shared" si="44"/>
        <v>-4.2927014674043802</v>
      </c>
      <c r="K239" s="9">
        <f t="shared" si="45"/>
        <v>-5.112799535005812</v>
      </c>
      <c r="L239">
        <f t="shared" si="46"/>
        <v>-0.30011265110789087</v>
      </c>
      <c r="M239">
        <f t="shared" si="50"/>
        <v>452</v>
      </c>
    </row>
    <row r="240" spans="1:13">
      <c r="A240">
        <v>727</v>
      </c>
      <c r="B240" s="7">
        <f t="shared" si="39"/>
        <v>26073.474640000008</v>
      </c>
      <c r="C240" s="7">
        <f t="shared" si="40"/>
        <v>31057.199520253096</v>
      </c>
      <c r="D240" s="7">
        <f t="shared" si="47"/>
        <v>-55854.182480000003</v>
      </c>
      <c r="E240" s="5">
        <f t="shared" si="48"/>
        <v>-119.54798074312667</v>
      </c>
      <c r="F240" s="12">
        <f t="shared" si="41"/>
        <v>1.3383333621822474E-2</v>
      </c>
      <c r="G240" s="12">
        <f t="shared" si="42"/>
        <v>5.8677670482561398E-3</v>
      </c>
      <c r="H240" s="9">
        <f t="shared" si="49"/>
        <v>0.43843837522576062</v>
      </c>
      <c r="I240" s="9">
        <f t="shared" si="43"/>
        <v>1.375515818431912E-3</v>
      </c>
      <c r="J240" s="9">
        <f t="shared" si="44"/>
        <v>-4.3137451057016252</v>
      </c>
      <c r="K240" s="9">
        <f t="shared" si="45"/>
        <v>-5.1382811181506041</v>
      </c>
      <c r="L240">
        <f t="shared" si="46"/>
        <v>-0.30173670492082461</v>
      </c>
      <c r="M240">
        <f t="shared" si="50"/>
        <v>454</v>
      </c>
    </row>
    <row r="241" spans="1:13">
      <c r="A241">
        <v>729</v>
      </c>
      <c r="B241" s="7">
        <f t="shared" si="39"/>
        <v>26272.047280000006</v>
      </c>
      <c r="C241" s="7">
        <f t="shared" si="40"/>
        <v>31296.357925521843</v>
      </c>
      <c r="D241" s="7">
        <f t="shared" si="47"/>
        <v>-55899.620719999999</v>
      </c>
      <c r="E241" s="5">
        <f t="shared" si="48"/>
        <v>-119.61039594721788</v>
      </c>
      <c r="F241" s="12">
        <f t="shared" si="41"/>
        <v>1.3106155439986986E-2</v>
      </c>
      <c r="G241" s="12">
        <f t="shared" si="42"/>
        <v>5.7208178159504457E-3</v>
      </c>
      <c r="H241" s="9">
        <f t="shared" si="49"/>
        <v>0.43649854773553076</v>
      </c>
      <c r="I241" s="9">
        <f t="shared" si="43"/>
        <v>1.3717421124828531E-3</v>
      </c>
      <c r="J241" s="9">
        <f t="shared" si="44"/>
        <v>-4.3346732782194621</v>
      </c>
      <c r="K241" s="9">
        <f t="shared" si="45"/>
        <v>-5.1636435089938439</v>
      </c>
      <c r="L241">
        <f t="shared" si="46"/>
        <v>-0.30335939502314402</v>
      </c>
      <c r="M241">
        <f t="shared" si="50"/>
        <v>456</v>
      </c>
    </row>
    <row r="242" spans="1:13">
      <c r="A242">
        <v>731</v>
      </c>
      <c r="B242" s="7">
        <f t="shared" si="39"/>
        <v>26470.619920000005</v>
      </c>
      <c r="C242" s="7">
        <f t="shared" si="40"/>
        <v>31535.640990041618</v>
      </c>
      <c r="D242" s="7">
        <f t="shared" si="47"/>
        <v>-55945.058960000002</v>
      </c>
      <c r="E242" s="5">
        <f t="shared" si="48"/>
        <v>-119.67264015053573</v>
      </c>
      <c r="F242" s="12">
        <f t="shared" si="41"/>
        <v>1.2836187702727962E-2</v>
      </c>
      <c r="G242" s="12">
        <f t="shared" si="42"/>
        <v>5.5782083999063167E-3</v>
      </c>
      <c r="H242" s="9">
        <f t="shared" si="49"/>
        <v>0.434568933478655</v>
      </c>
      <c r="I242" s="9">
        <f t="shared" si="43"/>
        <v>1.3679890560875513E-3</v>
      </c>
      <c r="J242" s="9">
        <f t="shared" si="44"/>
        <v>-4.3554869326934256</v>
      </c>
      <c r="K242" s="9">
        <f t="shared" si="45"/>
        <v>-5.1888876294302291</v>
      </c>
      <c r="L242">
        <f t="shared" si="46"/>
        <v>-0.30498071195846443</v>
      </c>
      <c r="M242">
        <f t="shared" si="50"/>
        <v>458</v>
      </c>
    </row>
    <row r="243" spans="1:13">
      <c r="A243">
        <v>733</v>
      </c>
      <c r="B243" s="7">
        <f t="shared" si="39"/>
        <v>26669.192560000003</v>
      </c>
      <c r="C243" s="7">
        <f t="shared" si="40"/>
        <v>31775.048372746591</v>
      </c>
      <c r="D243" s="7">
        <f t="shared" si="47"/>
        <v>-55990.497199999998</v>
      </c>
      <c r="E243" s="5">
        <f t="shared" si="48"/>
        <v>-119.7347142875124</v>
      </c>
      <c r="F243" s="12">
        <f t="shared" si="41"/>
        <v>1.257320890031584E-2</v>
      </c>
      <c r="G243" s="12">
        <f t="shared" si="42"/>
        <v>5.4397923401970508E-3</v>
      </c>
      <c r="H243" s="9">
        <f t="shared" si="49"/>
        <v>0.43264948378137602</v>
      </c>
      <c r="I243" s="9">
        <f t="shared" si="43"/>
        <v>1.364256480218281E-3</v>
      </c>
      <c r="J243" s="9">
        <f t="shared" si="44"/>
        <v>-4.3761870065154165</v>
      </c>
      <c r="K243" s="9">
        <f t="shared" si="45"/>
        <v>-5.2140143916007791</v>
      </c>
      <c r="L243">
        <f t="shared" si="46"/>
        <v>-0.30660064648629481</v>
      </c>
      <c r="M243">
        <f t="shared" si="50"/>
        <v>460</v>
      </c>
    </row>
    <row r="244" spans="1:13">
      <c r="A244">
        <v>735</v>
      </c>
      <c r="B244" s="7">
        <f t="shared" si="39"/>
        <v>26867.765200000002</v>
      </c>
      <c r="C244" s="7">
        <f t="shared" si="40"/>
        <v>32014.579734432133</v>
      </c>
      <c r="D244" s="7">
        <f t="shared" si="47"/>
        <v>-56035.935440000001</v>
      </c>
      <c r="E244" s="5">
        <f t="shared" si="48"/>
        <v>-119.79661928494168</v>
      </c>
      <c r="F244" s="12">
        <f t="shared" si="41"/>
        <v>1.231700529813848E-2</v>
      </c>
      <c r="G244" s="12">
        <f t="shared" si="42"/>
        <v>5.3054287084997312E-3</v>
      </c>
      <c r="H244" s="9">
        <f t="shared" si="49"/>
        <v>0.43074014990490933</v>
      </c>
      <c r="I244" s="9">
        <f t="shared" si="43"/>
        <v>1.3605442176870747E-3</v>
      </c>
      <c r="J244" s="9">
        <f t="shared" si="44"/>
        <v>-4.3967744268744307</v>
      </c>
      <c r="K244" s="9">
        <f t="shared" si="45"/>
        <v>-5.2390246980230266</v>
      </c>
      <c r="L244">
        <f t="shared" si="46"/>
        <v>-0.30821918957818051</v>
      </c>
      <c r="M244">
        <f t="shared" si="50"/>
        <v>462</v>
      </c>
    </row>
    <row r="245" spans="1:13">
      <c r="A245">
        <v>737</v>
      </c>
      <c r="B245" s="7">
        <f t="shared" si="39"/>
        <v>27066.33784</v>
      </c>
      <c r="C245" s="7">
        <f t="shared" si="40"/>
        <v>32254.234737739647</v>
      </c>
      <c r="D245" s="7">
        <f t="shared" si="47"/>
        <v>-56081.373680000004</v>
      </c>
      <c r="E245" s="5">
        <f t="shared" si="48"/>
        <v>-119.85835606206194</v>
      </c>
      <c r="F245" s="12">
        <f t="shared" si="41"/>
        <v>1.2067370631477579E-2</v>
      </c>
      <c r="G245" s="12">
        <f t="shared" si="42"/>
        <v>5.1749818777592094E-3</v>
      </c>
      <c r="H245" s="9">
        <f t="shared" si="49"/>
        <v>0.42884088305536389</v>
      </c>
      <c r="I245" s="9">
        <f t="shared" si="43"/>
        <v>1.3568521031207597E-3</v>
      </c>
      <c r="J245" s="9">
        <f t="shared" si="44"/>
        <v>-4.4172501108949973</v>
      </c>
      <c r="K245" s="9">
        <f t="shared" si="45"/>
        <v>-5.2639194417191142</v>
      </c>
      <c r="L245">
        <f t="shared" si="46"/>
        <v>-0.30983633241391861</v>
      </c>
      <c r="M245">
        <f t="shared" si="50"/>
        <v>464</v>
      </c>
    </row>
    <row r="246" spans="1:13">
      <c r="A246">
        <v>739</v>
      </c>
      <c r="B246" s="7">
        <f t="shared" si="39"/>
        <v>27264.910479999999</v>
      </c>
      <c r="C246" s="7">
        <f t="shared" si="40"/>
        <v>32494.013047141518</v>
      </c>
      <c r="D246" s="7">
        <f t="shared" si="47"/>
        <v>-56126.81192</v>
      </c>
      <c r="E246" s="5">
        <f t="shared" si="48"/>
        <v>-119.91992553063805</v>
      </c>
      <c r="F246" s="12">
        <f t="shared" si="41"/>
        <v>1.1824105813484026E-2</v>
      </c>
      <c r="G246" s="12">
        <f t="shared" si="42"/>
        <v>5.0483213023071434E-3</v>
      </c>
      <c r="H246" s="9">
        <f t="shared" si="49"/>
        <v>0.42695163439336919</v>
      </c>
      <c r="I246" s="9">
        <f t="shared" si="43"/>
        <v>1.3531799729364006E-3</v>
      </c>
      <c r="J246" s="9">
        <f t="shared" si="44"/>
        <v>-4.4376149657733679</v>
      </c>
      <c r="K246" s="9">
        <f t="shared" si="45"/>
        <v>-5.2886995063418336</v>
      </c>
      <c r="L246">
        <f t="shared" si="46"/>
        <v>-0.31145206637784473</v>
      </c>
      <c r="M246">
        <f t="shared" si="50"/>
        <v>466</v>
      </c>
    </row>
    <row r="247" spans="1:13">
      <c r="A247">
        <v>741</v>
      </c>
      <c r="B247" s="7">
        <f t="shared" si="39"/>
        <v>27463.483119999997</v>
      </c>
      <c r="C247" s="7">
        <f t="shared" si="40"/>
        <v>32733.914328926243</v>
      </c>
      <c r="D247" s="7">
        <f t="shared" si="47"/>
        <v>-56172.250159999996</v>
      </c>
      <c r="E247" s="5">
        <f t="shared" si="48"/>
        <v>-119.98132859504217</v>
      </c>
      <c r="F247" s="12">
        <f t="shared" si="41"/>
        <v>1.1587018655730493E-2</v>
      </c>
      <c r="G247" s="12">
        <f t="shared" si="42"/>
        <v>4.9253213079232961E-3</v>
      </c>
      <c r="H247" s="9">
        <f t="shared" si="49"/>
        <v>0.42507235504341073</v>
      </c>
      <c r="I247" s="9">
        <f t="shared" si="43"/>
        <v>1.3495276653171389E-3</v>
      </c>
      <c r="J247" s="9">
        <f t="shared" si="44"/>
        <v>-4.4578698889115049</v>
      </c>
      <c r="K247" s="9">
        <f t="shared" si="45"/>
        <v>-5.313365766298662</v>
      </c>
      <c r="L247">
        <f t="shared" si="46"/>
        <v>-0.31306638305518975</v>
      </c>
      <c r="M247">
        <f t="shared" si="50"/>
        <v>468</v>
      </c>
    </row>
    <row r="248" spans="1:13">
      <c r="A248">
        <v>743</v>
      </c>
      <c r="B248" s="7">
        <f t="shared" si="39"/>
        <v>27662.055759999996</v>
      </c>
      <c r="C248" s="7">
        <f t="shared" si="40"/>
        <v>32973.938251183768</v>
      </c>
      <c r="D248" s="7">
        <f t="shared" si="47"/>
        <v>-56217.688399999999</v>
      </c>
      <c r="E248" s="5">
        <f t="shared" si="48"/>
        <v>-120.04256615233348</v>
      </c>
      <c r="F248" s="12">
        <f t="shared" si="41"/>
        <v>1.1355923600751463E-2</v>
      </c>
      <c r="G248" s="12">
        <f t="shared" si="42"/>
        <v>4.8058608913534705E-3</v>
      </c>
      <c r="H248" s="9">
        <f t="shared" si="49"/>
        <v>0.42320299610288409</v>
      </c>
      <c r="I248" s="9">
        <f t="shared" si="43"/>
        <v>1.3458950201884253E-3</v>
      </c>
      <c r="J248" s="9">
        <f t="shared" si="44"/>
        <v>-4.4780157680488983</v>
      </c>
      <c r="K248" s="9">
        <f t="shared" si="45"/>
        <v>-5.3379190868738116</v>
      </c>
      <c r="L248">
        <f t="shared" si="46"/>
        <v>-0.31467927422850539</v>
      </c>
      <c r="M248">
        <f t="shared" si="50"/>
        <v>470</v>
      </c>
    </row>
    <row r="249" spans="1:13">
      <c r="A249">
        <v>745</v>
      </c>
      <c r="B249" s="7">
        <f t="shared" si="39"/>
        <v>27860.628400000009</v>
      </c>
      <c r="C249" s="7">
        <f t="shared" si="40"/>
        <v>33214.084483790888</v>
      </c>
      <c r="D249" s="7">
        <f t="shared" si="47"/>
        <v>-56263.126640000002</v>
      </c>
      <c r="E249" s="5">
        <f t="shared" si="48"/>
        <v>-120.10363909233676</v>
      </c>
      <c r="F249" s="12">
        <f t="shared" si="41"/>
        <v>1.1130641466010291E-2</v>
      </c>
      <c r="G249" s="12">
        <f t="shared" si="42"/>
        <v>4.6898235288237618E-3</v>
      </c>
      <c r="H249" s="9">
        <f t="shared" si="49"/>
        <v>0.42134350865088099</v>
      </c>
      <c r="I249" s="9">
        <f t="shared" si="43"/>
        <v>1.3422818791946308E-3</v>
      </c>
      <c r="J249" s="9">
        <f t="shared" si="44"/>
        <v>-4.4980534813922679</v>
      </c>
      <c r="K249" s="9">
        <f t="shared" si="45"/>
        <v>-5.3623603243483355</v>
      </c>
      <c r="L249">
        <f t="shared" si="46"/>
        <v>-0.31629073187415513</v>
      </c>
      <c r="M249">
        <f t="shared" si="50"/>
        <v>472</v>
      </c>
    </row>
    <row r="250" spans="1:13">
      <c r="A250">
        <v>747</v>
      </c>
      <c r="B250" s="7">
        <f t="shared" si="39"/>
        <v>28059.201040000007</v>
      </c>
      <c r="C250" s="7">
        <f t="shared" si="40"/>
        <v>33454.35269839687</v>
      </c>
      <c r="D250" s="7">
        <f t="shared" si="47"/>
        <v>-56308.564879999998</v>
      </c>
      <c r="E250" s="5">
        <f t="shared" si="48"/>
        <v>-120.16454829772003</v>
      </c>
      <c r="F250" s="12">
        <f t="shared" si="41"/>
        <v>1.0910999198761746E-2</v>
      </c>
      <c r="G250" s="12">
        <f t="shared" si="42"/>
        <v>4.5770969931148127E-3</v>
      </c>
      <c r="H250" s="9">
        <f t="shared" si="49"/>
        <v>0.41949384375669763</v>
      </c>
      <c r="I250" s="9">
        <f t="shared" si="43"/>
        <v>1.3386880856760374E-3</v>
      </c>
      <c r="J250" s="9">
        <f t="shared" si="44"/>
        <v>-4.517983897743167</v>
      </c>
      <c r="K250" s="9">
        <f t="shared" si="45"/>
        <v>-5.386690326118341</v>
      </c>
      <c r="L250">
        <f t="shared" si="46"/>
        <v>-0.31790074815887204</v>
      </c>
      <c r="M250">
        <f t="shared" si="50"/>
        <v>474</v>
      </c>
    </row>
    <row r="251" spans="1:13">
      <c r="A251">
        <v>749</v>
      </c>
      <c r="B251" s="7">
        <f t="shared" si="39"/>
        <v>28257.773680000006</v>
      </c>
      <c r="C251" s="7">
        <f t="shared" si="40"/>
        <v>33694.742568409238</v>
      </c>
      <c r="D251" s="7">
        <f t="shared" si="47"/>
        <v>-56354.003120000001</v>
      </c>
      <c r="E251" s="5">
        <f t="shared" si="48"/>
        <v>-120.22529464407107</v>
      </c>
      <c r="F251" s="12">
        <f t="shared" si="41"/>
        <v>1.0696829641304424E-2</v>
      </c>
      <c r="G251" s="12">
        <f t="shared" si="42"/>
        <v>4.4675731787826118E-3</v>
      </c>
      <c r="H251" s="9">
        <f t="shared" si="49"/>
        <v>0.41765395248809573</v>
      </c>
      <c r="I251" s="9">
        <f t="shared" si="43"/>
        <v>1.3351134846461949E-3</v>
      </c>
      <c r="J251" s="9">
        <f t="shared" si="44"/>
        <v>-4.5378078766235674</v>
      </c>
      <c r="K251" s="9">
        <f t="shared" si="45"/>
        <v>-5.4109099308113233</v>
      </c>
      <c r="L251">
        <f t="shared" si="46"/>
        <v>-0.31950931543638117</v>
      </c>
      <c r="M251">
        <f t="shared" si="50"/>
        <v>476</v>
      </c>
    </row>
    <row r="252" spans="1:13">
      <c r="A252">
        <v>751</v>
      </c>
      <c r="B252" s="7">
        <f t="shared" si="39"/>
        <v>28456.346320000004</v>
      </c>
      <c r="C252" s="7">
        <f t="shared" si="40"/>
        <v>33935.253768979674</v>
      </c>
      <c r="D252" s="7">
        <f t="shared" si="47"/>
        <v>-56399.441359999997</v>
      </c>
      <c r="E252" s="5">
        <f t="shared" si="48"/>
        <v>-120.28587899997294</v>
      </c>
      <c r="F252" s="12">
        <f t="shared" si="41"/>
        <v>1.0487971306143729E-2</v>
      </c>
      <c r="G252" s="12">
        <f t="shared" si="42"/>
        <v>4.3611479351336564E-3</v>
      </c>
      <c r="H252" s="9">
        <f t="shared" si="49"/>
        <v>0.41582378591929858</v>
      </c>
      <c r="I252" s="9">
        <f t="shared" si="43"/>
        <v>1.3315579227696406E-3</v>
      </c>
      <c r="J252" s="9">
        <f t="shared" si="44"/>
        <v>-4.5575262683994113</v>
      </c>
      <c r="K252" s="9">
        <f t="shared" si="45"/>
        <v>-5.4350199684006721</v>
      </c>
      <c r="L252">
        <f t="shared" si="46"/>
        <v>-0.3211164262440831</v>
      </c>
      <c r="M252">
        <f t="shared" si="50"/>
        <v>478</v>
      </c>
    </row>
    <row r="253" spans="1:13">
      <c r="A253">
        <v>753</v>
      </c>
      <c r="B253" s="7">
        <f t="shared" si="39"/>
        <v>28654.918960000003</v>
      </c>
      <c r="C253" s="7">
        <f t="shared" si="40"/>
        <v>34175.885976990081</v>
      </c>
      <c r="D253" s="7">
        <f t="shared" si="47"/>
        <v>-56444.8796</v>
      </c>
      <c r="E253" s="5">
        <f t="shared" si="48"/>
        <v>-120.34630222707845</v>
      </c>
      <c r="F253" s="12">
        <f t="shared" si="41"/>
        <v>1.028426816060905E-2</v>
      </c>
      <c r="G253" s="12">
        <f t="shared" si="42"/>
        <v>4.257720906582641E-3</v>
      </c>
      <c r="H253" s="9">
        <f t="shared" si="49"/>
        <v>0.4140032951387464</v>
      </c>
      <c r="I253" s="9">
        <f t="shared" si="43"/>
        <v>1.3280212483399733E-3</v>
      </c>
      <c r="J253" s="9">
        <f t="shared" si="44"/>
        <v>-4.5771399144022107</v>
      </c>
      <c r="K253" s="9">
        <f t="shared" si="45"/>
        <v>-5.4590212603183739</v>
      </c>
      <c r="L253">
        <f t="shared" si="46"/>
        <v>-0.32272207329980118</v>
      </c>
      <c r="M253">
        <f t="shared" si="50"/>
        <v>480</v>
      </c>
    </row>
    <row r="254" spans="1:13">
      <c r="A254">
        <v>755</v>
      </c>
      <c r="B254" s="7">
        <f t="shared" si="39"/>
        <v>28853.491600000001</v>
      </c>
      <c r="C254" s="7">
        <f t="shared" si="40"/>
        <v>34416.638871038798</v>
      </c>
      <c r="D254" s="7">
        <f t="shared" si="47"/>
        <v>-56490.317840000003</v>
      </c>
      <c r="E254" s="5">
        <f t="shared" si="48"/>
        <v>-120.40656518018385</v>
      </c>
      <c r="F254" s="12">
        <f t="shared" si="41"/>
        <v>1.0085569420492147E-2</v>
      </c>
      <c r="G254" s="12">
        <f t="shared" si="42"/>
        <v>4.1571953800399542E-3</v>
      </c>
      <c r="H254" s="9">
        <f t="shared" si="49"/>
        <v>0.41219243125660771</v>
      </c>
      <c r="I254" s="9">
        <f t="shared" si="43"/>
        <v>1.3245033112582781E-3</v>
      </c>
      <c r="J254" s="9">
        <f t="shared" si="44"/>
        <v>-4.5966496470487028</v>
      </c>
      <c r="K254" s="9">
        <f t="shared" si="45"/>
        <v>-5.4829146195659444</v>
      </c>
      <c r="L254">
        <f t="shared" si="46"/>
        <v>-0.32432624949858724</v>
      </c>
      <c r="M254">
        <f t="shared" si="50"/>
        <v>482</v>
      </c>
    </row>
    <row r="255" spans="1:13">
      <c r="A255">
        <v>757</v>
      </c>
      <c r="B255" s="7">
        <f t="shared" ref="B255:B278" si="51">$B$4-A255*$B$5</f>
        <v>29052.06424</v>
      </c>
      <c r="C255" s="7">
        <f t="shared" ref="C255:C278" si="52">$B$4-A255*$B$5+$B$6*(A255-298-A255*LN(A255/298))</f>
        <v>34657.512131426971</v>
      </c>
      <c r="D255" s="7">
        <f t="shared" si="47"/>
        <v>-56535.756079999999</v>
      </c>
      <c r="E255" s="5">
        <f t="shared" si="48"/>
        <v>-120.46666870730115</v>
      </c>
      <c r="F255" s="12">
        <f t="shared" ref="F255:F278" si="53">EXP(J255)</f>
        <v>9.8917293522946675E-3</v>
      </c>
      <c r="G255" s="12">
        <f t="shared" ref="G255:G278" si="54">EXP(K255)</f>
        <v>4.0594781389943083E-3</v>
      </c>
      <c r="H255" s="9">
        <f t="shared" si="49"/>
        <v>0.41039114541206051</v>
      </c>
      <c r="I255" s="9">
        <f t="shared" ref="I255:I278" si="55">1/A255</f>
        <v>1.321003963011889E-3</v>
      </c>
      <c r="J255" s="9">
        <f t="shared" ref="J255:J278" si="56">(B255/(-8.314*A255))</f>
        <v>-4.6160562899586219</v>
      </c>
      <c r="K255" s="9">
        <f t="shared" ref="K255:K278" si="57">(C255/(-8.314*A255))</f>
        <v>-5.5067008508236288</v>
      </c>
      <c r="L255">
        <f t="shared" ref="L255:L278" si="58">(A255-298)/A255-LN(A255/298)</f>
        <v>-0.32592894790958737</v>
      </c>
      <c r="M255">
        <f t="shared" si="50"/>
        <v>484</v>
      </c>
    </row>
    <row r="256" spans="1:13">
      <c r="A256">
        <v>759</v>
      </c>
      <c r="B256" s="7">
        <f t="shared" si="51"/>
        <v>29250.636879999998</v>
      </c>
      <c r="C256" s="7">
        <f t="shared" si="52"/>
        <v>34898.505440145018</v>
      </c>
      <c r="D256" s="7">
        <f t="shared" si="47"/>
        <v>-56581.194320000002</v>
      </c>
      <c r="E256" s="5">
        <f t="shared" si="48"/>
        <v>-120.52661364972994</v>
      </c>
      <c r="F256" s="12">
        <f t="shared" si="53"/>
        <v>9.7026070836935246E-3</v>
      </c>
      <c r="G256" s="12">
        <f t="shared" si="54"/>
        <v>3.9644793239729734E-3</v>
      </c>
      <c r="H256" s="9">
        <f t="shared" si="49"/>
        <v>0.40859938878034019</v>
      </c>
      <c r="I256" s="9">
        <f t="shared" si="55"/>
        <v>1.3175230566534915E-3</v>
      </c>
      <c r="J256" s="9">
        <f t="shared" si="56"/>
        <v>-4.6353606580705966</v>
      </c>
      <c r="K256" s="9">
        <f t="shared" si="57"/>
        <v>-5.5303807505578977</v>
      </c>
      <c r="L256">
        <f t="shared" si="58"/>
        <v>-0.3275301617729659</v>
      </c>
      <c r="M256">
        <f t="shared" si="50"/>
        <v>486</v>
      </c>
    </row>
    <row r="257" spans="1:13">
      <c r="A257">
        <v>761</v>
      </c>
      <c r="B257" s="7">
        <f t="shared" si="51"/>
        <v>29449.209519999997</v>
      </c>
      <c r="C257" s="7">
        <f t="shared" si="52"/>
        <v>35139.618480859346</v>
      </c>
      <c r="D257" s="7">
        <f t="shared" si="47"/>
        <v>-56626.632559999998</v>
      </c>
      <c r="E257" s="5">
        <f t="shared" si="48"/>
        <v>-120.58640084212792</v>
      </c>
      <c r="F257" s="12">
        <f t="shared" si="53"/>
        <v>9.5180664218516547E-3</v>
      </c>
      <c r="G257" s="12">
        <f t="shared" si="54"/>
        <v>3.8721122990781993E-3</v>
      </c>
      <c r="H257" s="9">
        <f t="shared" si="49"/>
        <v>0.40681711257956471</v>
      </c>
      <c r="I257" s="9">
        <f t="shared" si="55"/>
        <v>1.3140604467805519E-3</v>
      </c>
      <c r="J257" s="9">
        <f t="shared" si="56"/>
        <v>-4.6545635577562283</v>
      </c>
      <c r="K257" s="9">
        <f t="shared" si="57"/>
        <v>-5.5539551071272761</v>
      </c>
      <c r="L257">
        <f t="shared" si="58"/>
        <v>-0.32912988449688585</v>
      </c>
      <c r="M257">
        <f t="shared" si="50"/>
        <v>488</v>
      </c>
    </row>
    <row r="258" spans="1:13">
      <c r="A258">
        <v>763</v>
      </c>
      <c r="B258" s="7">
        <f t="shared" si="51"/>
        <v>29647.782159999995</v>
      </c>
      <c r="C258" s="7">
        <f t="shared" si="52"/>
        <v>35380.85093889905</v>
      </c>
      <c r="D258" s="7">
        <f t="shared" si="47"/>
        <v>-56672.070800000001</v>
      </c>
      <c r="E258" s="5">
        <f t="shared" si="48"/>
        <v>-120.64603111258067</v>
      </c>
      <c r="F258" s="12">
        <f t="shared" si="53"/>
        <v>9.3379756792202496E-3</v>
      </c>
      <c r="G258" s="12">
        <f t="shared" si="54"/>
        <v>3.7822935243138562E-3</v>
      </c>
      <c r="H258" s="9">
        <f t="shared" si="49"/>
        <v>0.40504426807734945</v>
      </c>
      <c r="I258" s="9">
        <f t="shared" si="55"/>
        <v>1.3106159895150721E-3</v>
      </c>
      <c r="J258" s="9">
        <f t="shared" si="56"/>
        <v>-4.6736657869323661</v>
      </c>
      <c r="K258" s="9">
        <f t="shared" si="57"/>
        <v>-5.5774247008865094</v>
      </c>
      <c r="L258">
        <f t="shared" si="58"/>
        <v>-0.33072810965454402</v>
      </c>
      <c r="M258">
        <f t="shared" si="50"/>
        <v>490</v>
      </c>
    </row>
    <row r="259" spans="1:13">
      <c r="A259">
        <v>765</v>
      </c>
      <c r="B259" s="7">
        <f t="shared" si="51"/>
        <v>29846.354800000008</v>
      </c>
      <c r="C259" s="7">
        <f t="shared" si="52"/>
        <v>35622.202501242915</v>
      </c>
      <c r="D259" s="7">
        <f t="shared" si="47"/>
        <v>-56717.509040000004</v>
      </c>
      <c r="E259" s="5">
        <f t="shared" si="48"/>
        <v>-120.70550528267046</v>
      </c>
      <c r="F259" s="12">
        <f t="shared" si="53"/>
        <v>9.1622075064954067E-3</v>
      </c>
      <c r="G259" s="12">
        <f t="shared" si="54"/>
        <v>3.6949424334304028E-3</v>
      </c>
      <c r="H259" s="9">
        <f t="shared" si="49"/>
        <v>0.40328080659720161</v>
      </c>
      <c r="I259" s="9">
        <f t="shared" si="55"/>
        <v>1.30718954248366E-3</v>
      </c>
      <c r="J259" s="9">
        <f t="shared" si="56"/>
        <v>-4.6926681351716386</v>
      </c>
      <c r="K259" s="9">
        <f t="shared" si="57"/>
        <v>-5.6007903042891529</v>
      </c>
      <c r="L259">
        <f t="shared" si="58"/>
        <v>-0.33232483098126209</v>
      </c>
      <c r="M259">
        <f t="shared" si="50"/>
        <v>492</v>
      </c>
    </row>
    <row r="260" spans="1:13">
      <c r="A260">
        <v>767</v>
      </c>
      <c r="B260" s="7">
        <f t="shared" si="51"/>
        <v>30044.927440000007</v>
      </c>
      <c r="C260" s="7">
        <f t="shared" si="52"/>
        <v>35863.672856506397</v>
      </c>
      <c r="D260" s="7">
        <f t="shared" si="47"/>
        <v>-56762.94728</v>
      </c>
      <c r="E260" s="5">
        <f t="shared" si="48"/>
        <v>-120.76482416754419</v>
      </c>
      <c r="F260" s="12">
        <f t="shared" si="53"/>
        <v>8.9906387324092101E-3</v>
      </c>
      <c r="G260" s="12">
        <f t="shared" si="54"/>
        <v>3.6099813170305623E-3</v>
      </c>
      <c r="H260" s="9">
        <f t="shared" si="49"/>
        <v>0.40152667952471494</v>
      </c>
      <c r="I260" s="9">
        <f t="shared" si="55"/>
        <v>1.3037809647979139E-3</v>
      </c>
      <c r="J260" s="9">
        <f t="shared" si="56"/>
        <v>-4.7115713838112256</v>
      </c>
      <c r="K260" s="9">
        <f t="shared" si="57"/>
        <v>-5.6240526819885339</v>
      </c>
      <c r="L260">
        <f t="shared" si="58"/>
        <v>-0.33392004237162998</v>
      </c>
      <c r="M260">
        <f t="shared" si="50"/>
        <v>494</v>
      </c>
    </row>
    <row r="261" spans="1:13">
      <c r="A261">
        <v>769</v>
      </c>
      <c r="B261" s="7">
        <f t="shared" si="51"/>
        <v>30243.500080000005</v>
      </c>
      <c r="C261" s="7">
        <f t="shared" si="52"/>
        <v>36105.261694928937</v>
      </c>
      <c r="D261" s="7">
        <f t="shared" si="47"/>
        <v>-56808.385519999996</v>
      </c>
      <c r="E261" s="5">
        <f t="shared" si="48"/>
        <v>-120.82398857598041</v>
      </c>
      <c r="F261" s="12">
        <f t="shared" si="53"/>
        <v>8.8231502100496895E-3</v>
      </c>
      <c r="G261" s="12">
        <f t="shared" si="54"/>
        <v>3.5273352106903345E-3</v>
      </c>
      <c r="H261" s="9">
        <f t="shared" si="49"/>
        <v>0.39978183831355962</v>
      </c>
      <c r="I261" s="9">
        <f t="shared" si="55"/>
        <v>1.3003901170351106E-3</v>
      </c>
      <c r="J261" s="9">
        <f t="shared" si="56"/>
        <v>-4.7303763060599691</v>
      </c>
      <c r="K261" s="9">
        <f t="shared" si="57"/>
        <v>-5.6472125909372064</v>
      </c>
      <c r="L261">
        <f t="shared" si="58"/>
        <v>-0.33551373787670236</v>
      </c>
      <c r="M261">
        <f t="shared" si="50"/>
        <v>496</v>
      </c>
    </row>
    <row r="262" spans="1:13">
      <c r="A262">
        <v>771</v>
      </c>
      <c r="B262" s="7">
        <f t="shared" si="51"/>
        <v>30442.072720000004</v>
      </c>
      <c r="C262" s="7">
        <f t="shared" si="52"/>
        <v>36346.96870836115</v>
      </c>
      <c r="D262" s="7">
        <f t="shared" si="47"/>
        <v>-56853.823759999999</v>
      </c>
      <c r="E262" s="5">
        <f t="shared" si="48"/>
        <v>-120.88299931045545</v>
      </c>
      <c r="F262" s="12">
        <f t="shared" si="53"/>
        <v>8.6596266694199918E-3</v>
      </c>
      <c r="G262" s="12">
        <f t="shared" si="54"/>
        <v>3.4469317878629249E-3</v>
      </c>
      <c r="H262" s="9">
        <f t="shared" si="49"/>
        <v>0.39804623449128379</v>
      </c>
      <c r="I262" s="9">
        <f t="shared" si="55"/>
        <v>1.2970168612191958E-3</v>
      </c>
      <c r="J262" s="9">
        <f t="shared" si="56"/>
        <v>-4.7490836671037906</v>
      </c>
      <c r="K262" s="9">
        <f t="shared" si="57"/>
        <v>-5.6702707804848336</v>
      </c>
      <c r="L262">
        <f t="shared" si="58"/>
        <v>-0.33710591170124538</v>
      </c>
      <c r="M262">
        <f t="shared" si="50"/>
        <v>498</v>
      </c>
    </row>
    <row r="263" spans="1:13">
      <c r="A263" s="2">
        <v>773</v>
      </c>
      <c r="B263" s="8">
        <f t="shared" si="51"/>
        <v>30640.645360000002</v>
      </c>
      <c r="C263" s="8">
        <f t="shared" si="52"/>
        <v>36588.793590252411</v>
      </c>
      <c r="D263" s="8">
        <f t="shared" si="47"/>
        <v>-56899.262000000002</v>
      </c>
      <c r="E263" s="11">
        <f t="shared" si="48"/>
        <v>-120.94185716720881</v>
      </c>
      <c r="F263" s="13">
        <f t="shared" si="53"/>
        <v>8.4999565759601974E-3</v>
      </c>
      <c r="G263" s="13">
        <f t="shared" si="54"/>
        <v>3.3687012573441347E-3</v>
      </c>
      <c r="H263" s="10">
        <f t="shared" si="49"/>
        <v>0.39631981966491275</v>
      </c>
      <c r="I263" s="10">
        <f t="shared" si="55"/>
        <v>1.29366106080207E-3</v>
      </c>
      <c r="J263" s="10">
        <f t="shared" si="56"/>
        <v>-4.7676942242094809</v>
      </c>
      <c r="K263" s="10">
        <f t="shared" si="57"/>
        <v>-5.6932279924746103</v>
      </c>
      <c r="L263" s="3">
        <f t="shared" si="58"/>
        <v>-0.33869655820103439</v>
      </c>
      <c r="M263" s="4">
        <f t="shared" si="50"/>
        <v>500</v>
      </c>
    </row>
    <row r="264" spans="1:13">
      <c r="A264">
        <v>775</v>
      </c>
      <c r="B264" s="7">
        <f t="shared" si="51"/>
        <v>30839.218000000001</v>
      </c>
      <c r="C264" s="7">
        <f t="shared" si="52"/>
        <v>36830.736035638351</v>
      </c>
      <c r="D264" s="7">
        <f t="shared" si="47"/>
        <v>-56944.700239999998</v>
      </c>
      <c r="E264" s="5">
        <f t="shared" si="48"/>
        <v>-121.00056293630755</v>
      </c>
      <c r="F264" s="12">
        <f t="shared" si="53"/>
        <v>8.3440319947687327E-3</v>
      </c>
      <c r="G264" s="12">
        <f t="shared" si="54"/>
        <v>3.2925762650892758E-3</v>
      </c>
      <c r="H264" s="9">
        <f t="shared" si="49"/>
        <v>0.39460254552637708</v>
      </c>
      <c r="I264" s="9">
        <f t="shared" si="55"/>
        <v>1.2903225806451613E-3</v>
      </c>
      <c r="J264" s="9">
        <f t="shared" si="56"/>
        <v>-4.7862087268268834</v>
      </c>
      <c r="K264" s="9">
        <f t="shared" si="57"/>
        <v>-5.7160849613381775</v>
      </c>
      <c r="L264">
        <f t="shared" si="58"/>
        <v>-0.34028567188020065</v>
      </c>
      <c r="M264">
        <f t="shared" si="50"/>
        <v>502</v>
      </c>
    </row>
    <row r="265" spans="1:13">
      <c r="A265">
        <v>777</v>
      </c>
      <c r="B265" s="7">
        <f t="shared" si="51"/>
        <v>31037.790639999999</v>
      </c>
      <c r="C265" s="7">
        <f t="shared" si="52"/>
        <v>37072.795741128641</v>
      </c>
      <c r="D265" s="7">
        <f t="shared" si="47"/>
        <v>-56990.138480000001</v>
      </c>
      <c r="E265" s="5">
        <f t="shared" si="48"/>
        <v>-121.05911740170995</v>
      </c>
      <c r="F265" s="12">
        <f t="shared" si="53"/>
        <v>8.1917484602729278E-3</v>
      </c>
      <c r="G265" s="12">
        <f t="shared" si="54"/>
        <v>3.2184918001816006E-3</v>
      </c>
      <c r="H265" s="9">
        <f t="shared" si="49"/>
        <v>0.39289436385774579</v>
      </c>
      <c r="I265" s="9">
        <f t="shared" si="55"/>
        <v>1.287001287001287E-3</v>
      </c>
      <c r="J265" s="9">
        <f t="shared" si="56"/>
        <v>-4.8046279166894994</v>
      </c>
      <c r="K265" s="9">
        <f t="shared" si="57"/>
        <v>-5.7388424141891257</v>
      </c>
      <c r="L265">
        <f t="shared" si="58"/>
        <v>-0.34187324738862646</v>
      </c>
      <c r="M265">
        <f t="shared" si="50"/>
        <v>504</v>
      </c>
    </row>
    <row r="266" spans="1:13">
      <c r="A266">
        <v>779</v>
      </c>
      <c r="B266" s="7">
        <f t="shared" si="51"/>
        <v>31236.363279999998</v>
      </c>
      <c r="C266" s="7">
        <f t="shared" si="52"/>
        <v>37314.972404894797</v>
      </c>
      <c r="D266" s="7">
        <f t="shared" si="47"/>
        <v>-57035.576719999997</v>
      </c>
      <c r="E266" s="5">
        <f t="shared" si="48"/>
        <v>-121.11752134132837</v>
      </c>
      <c r="F266" s="12">
        <f t="shared" si="53"/>
        <v>8.043004851110095E-3</v>
      </c>
      <c r="G266" s="12">
        <f t="shared" si="54"/>
        <v>3.1463851047625405E-3</v>
      </c>
      <c r="H266" s="9">
        <f t="shared" si="49"/>
        <v>0.3911952265362959</v>
      </c>
      <c r="I266" s="9">
        <f t="shared" si="55"/>
        <v>1.2836970474967907E-3</v>
      </c>
      <c r="J266" s="9">
        <f t="shared" si="56"/>
        <v>-4.8229525279135395</v>
      </c>
      <c r="K266" s="9">
        <f t="shared" si="57"/>
        <v>-5.7615010709150436</v>
      </c>
      <c r="L266">
        <f t="shared" si="58"/>
        <v>-0.34345927951938748</v>
      </c>
      <c r="M266">
        <f t="shared" si="50"/>
        <v>506</v>
      </c>
    </row>
    <row r="267" spans="1:13">
      <c r="A267">
        <v>781</v>
      </c>
      <c r="B267" s="7">
        <f t="shared" si="51"/>
        <v>31434.935919999996</v>
      </c>
      <c r="C267" s="7">
        <f t="shared" si="52"/>
        <v>37557.265726658181</v>
      </c>
      <c r="D267" s="7">
        <f t="shared" si="47"/>
        <v>-57081.01496</v>
      </c>
      <c r="E267" s="5">
        <f t="shared" si="48"/>
        <v>-121.17577552709115</v>
      </c>
      <c r="F267" s="12">
        <f t="shared" si="53"/>
        <v>7.8977032699917536E-3</v>
      </c>
      <c r="G267" s="12">
        <f t="shared" si="54"/>
        <v>3.0761955877429484E-3</v>
      </c>
      <c r="H267" s="9">
        <f t="shared" si="49"/>
        <v>0.38950508553940144</v>
      </c>
      <c r="I267" s="9">
        <f t="shared" si="55"/>
        <v>1.2804097311139564E-3</v>
      </c>
      <c r="J267" s="9">
        <f t="shared" si="56"/>
        <v>-4.8411832870954585</v>
      </c>
      <c r="K267" s="9">
        <f t="shared" si="57"/>
        <v>-5.7840616442682</v>
      </c>
      <c r="L267">
        <f t="shared" si="58"/>
        <v>-0.34504376320624053</v>
      </c>
      <c r="M267">
        <f t="shared" si="50"/>
        <v>508</v>
      </c>
    </row>
    <row r="268" spans="1:13">
      <c r="A268">
        <v>783</v>
      </c>
      <c r="B268" s="7">
        <f t="shared" si="51"/>
        <v>31633.508560000009</v>
      </c>
      <c r="C268" s="7">
        <f t="shared" si="52"/>
        <v>37799.675407678071</v>
      </c>
      <c r="D268" s="7">
        <f t="shared" si="47"/>
        <v>-57126.453200000004</v>
      </c>
      <c r="E268" s="5">
        <f t="shared" si="48"/>
        <v>-121.23388072500391</v>
      </c>
      <c r="F268" s="12">
        <f t="shared" si="53"/>
        <v>7.7557489283344525E-3</v>
      </c>
      <c r="G268" s="12">
        <f t="shared" si="54"/>
        <v>3.0078647421237382E-3</v>
      </c>
      <c r="H268" s="9">
        <f t="shared" si="49"/>
        <v>0.38782389294926251</v>
      </c>
      <c r="I268" s="9">
        <f t="shared" si="55"/>
        <v>1.277139208173691E-3</v>
      </c>
      <c r="J268" s="9">
        <f t="shared" si="56"/>
        <v>-4.8593209134079967</v>
      </c>
      <c r="K268" s="9">
        <f t="shared" si="57"/>
        <v>-5.8065248399548359</v>
      </c>
      <c r="L268">
        <f t="shared" si="58"/>
        <v>-0.3466266935211586</v>
      </c>
      <c r="M268">
        <f t="shared" si="50"/>
        <v>510</v>
      </c>
    </row>
    <row r="269" spans="1:13">
      <c r="A269">
        <v>785</v>
      </c>
      <c r="B269" s="7">
        <f t="shared" si="51"/>
        <v>31832.081200000008</v>
      </c>
      <c r="C269" s="7">
        <f t="shared" si="52"/>
        <v>38042.201150739864</v>
      </c>
      <c r="D269" s="7">
        <f t="shared" ref="D269:D278" si="59">$B$4+$B$6*(A269-298)</f>
        <v>-57171.891439999999</v>
      </c>
      <c r="E269" s="5">
        <f t="shared" ref="E269:E278" si="60">$B$5+$B$6*LN(A269/298)</f>
        <v>-121.29183769521001</v>
      </c>
      <c r="F269" s="12">
        <f t="shared" si="53"/>
        <v>7.617050035450882E-3</v>
      </c>
      <c r="G269" s="12">
        <f t="shared" si="54"/>
        <v>2.9413360657624629E-3</v>
      </c>
      <c r="H269" s="9">
        <f t="shared" ref="H269:H278" si="61">G269/F269</f>
        <v>0.38615160095746359</v>
      </c>
      <c r="I269" s="9">
        <f t="shared" si="55"/>
        <v>1.2738853503184713E-3</v>
      </c>
      <c r="J269" s="9">
        <f t="shared" si="56"/>
        <v>-4.8773661186947361</v>
      </c>
      <c r="K269" s="9">
        <f t="shared" si="57"/>
        <v>-5.8288913567231182</v>
      </c>
      <c r="L269">
        <f t="shared" si="58"/>
        <v>-0.34820806567190843</v>
      </c>
      <c r="M269">
        <f t="shared" ref="M269:M278" si="62">A269-273</f>
        <v>512</v>
      </c>
    </row>
    <row r="270" spans="1:13">
      <c r="A270">
        <v>787</v>
      </c>
      <c r="B270" s="7">
        <f t="shared" si="51"/>
        <v>32030.653840000006</v>
      </c>
      <c r="C270" s="7">
        <f t="shared" si="52"/>
        <v>38284.842660143462</v>
      </c>
      <c r="D270" s="7">
        <f t="shared" si="59"/>
        <v>-57217.329680000003</v>
      </c>
      <c r="E270" s="5">
        <f t="shared" si="60"/>
        <v>-121.34964719205013</v>
      </c>
      <c r="F270" s="12">
        <f t="shared" si="53"/>
        <v>7.4815176921041986E-3</v>
      </c>
      <c r="G270" s="12">
        <f t="shared" si="54"/>
        <v>2.876554985430413E-3</v>
      </c>
      <c r="H270" s="9">
        <f t="shared" si="61"/>
        <v>0.38448816186938317</v>
      </c>
      <c r="I270" s="9">
        <f t="shared" si="55"/>
        <v>1.2706480304955528E-3</v>
      </c>
      <c r="J270" s="9">
        <f t="shared" si="56"/>
        <v>-4.8953196075632448</v>
      </c>
      <c r="K270" s="9">
        <f t="shared" si="57"/>
        <v>-5.8511618864497716</v>
      </c>
      <c r="L270">
        <f t="shared" si="58"/>
        <v>-0.34978787499967345</v>
      </c>
      <c r="M270">
        <f t="shared" si="62"/>
        <v>514</v>
      </c>
    </row>
    <row r="271" spans="1:13">
      <c r="A271">
        <v>789</v>
      </c>
      <c r="B271" s="7">
        <f t="shared" si="51"/>
        <v>32229.226480000005</v>
      </c>
      <c r="C271" s="7">
        <f t="shared" si="52"/>
        <v>38527.599641691675</v>
      </c>
      <c r="D271" s="7">
        <f t="shared" si="59"/>
        <v>-57262.767919999998</v>
      </c>
      <c r="E271" s="5">
        <f t="shared" si="60"/>
        <v>-121.40730996412125</v>
      </c>
      <c r="F271" s="12">
        <f t="shared" si="53"/>
        <v>7.3490657882383757E-3</v>
      </c>
      <c r="G271" s="12">
        <f t="shared" si="54"/>
        <v>2.8134687840123433E-3</v>
      </c>
      <c r="H271" s="9">
        <f t="shared" si="61"/>
        <v>0.38283352810844168</v>
      </c>
      <c r="I271" s="9">
        <f t="shared" si="55"/>
        <v>1.2674271229404308E-3</v>
      </c>
      <c r="J271" s="9">
        <f t="shared" si="56"/>
        <v>-4.9131820774767814</v>
      </c>
      <c r="K271" s="9">
        <f t="shared" si="57"/>
        <v>-5.8733371142254098</v>
      </c>
      <c r="L271">
        <f t="shared" si="58"/>
        <v>-0.35136611697671827</v>
      </c>
      <c r="M271">
        <f t="shared" si="62"/>
        <v>516</v>
      </c>
    </row>
    <row r="272" spans="1:13">
      <c r="A272">
        <v>791</v>
      </c>
      <c r="B272" s="7">
        <f t="shared" si="51"/>
        <v>32427.799120000003</v>
      </c>
      <c r="C272" s="7">
        <f t="shared" si="52"/>
        <v>38770.471802678832</v>
      </c>
      <c r="D272" s="7">
        <f t="shared" si="59"/>
        <v>-57308.206160000002</v>
      </c>
      <c r="E272" s="5">
        <f t="shared" si="60"/>
        <v>-121.46482675433481</v>
      </c>
      <c r="F272" s="12">
        <f t="shared" si="53"/>
        <v>7.2196109047055661E-3</v>
      </c>
      <c r="G272" s="12">
        <f t="shared" si="54"/>
        <v>2.7520265307080793E-3</v>
      </c>
      <c r="H272" s="9">
        <f t="shared" si="61"/>
        <v>0.38118765222020146</v>
      </c>
      <c r="I272" s="9">
        <f t="shared" si="55"/>
        <v>1.2642225031605564E-3</v>
      </c>
      <c r="J272" s="9">
        <f t="shared" si="56"/>
        <v>-4.9309542188446098</v>
      </c>
      <c r="K272" s="9">
        <f t="shared" si="57"/>
        <v>-5.8954177184385852</v>
      </c>
      <c r="L272">
        <f t="shared" si="58"/>
        <v>-0.35294278720409522</v>
      </c>
      <c r="M272">
        <f t="shared" si="62"/>
        <v>518</v>
      </c>
    </row>
    <row r="273" spans="1:13">
      <c r="A273">
        <v>793</v>
      </c>
      <c r="B273" s="7">
        <f t="shared" si="51"/>
        <v>32626.371760000002</v>
      </c>
      <c r="C273" s="7">
        <f t="shared" si="52"/>
        <v>39013.458851879419</v>
      </c>
      <c r="D273" s="7">
        <f t="shared" si="59"/>
        <v>-57353.644400000005</v>
      </c>
      <c r="E273" s="5">
        <f t="shared" si="60"/>
        <v>-121.52219829997405</v>
      </c>
      <c r="F273" s="12">
        <f t="shared" si="53"/>
        <v>7.0930722188198006E-3</v>
      </c>
      <c r="G273" s="12">
        <f t="shared" si="54"/>
        <v>2.6921790141019781E-3</v>
      </c>
      <c r="H273" s="9">
        <f t="shared" si="61"/>
        <v>0.37955048687632331</v>
      </c>
      <c r="I273" s="9">
        <f t="shared" si="55"/>
        <v>1.2610340479192938E-3</v>
      </c>
      <c r="J273" s="9">
        <f t="shared" si="56"/>
        <v>-4.9486367151109611</v>
      </c>
      <c r="K273" s="9">
        <f t="shared" si="57"/>
        <v>-5.9174043708585886</v>
      </c>
      <c r="L273">
        <f t="shared" si="58"/>
        <v>-0.35451788140939322</v>
      </c>
      <c r="M273">
        <f t="shared" si="62"/>
        <v>520</v>
      </c>
    </row>
    <row r="274" spans="1:13">
      <c r="A274">
        <v>795</v>
      </c>
      <c r="B274" s="7">
        <f t="shared" si="51"/>
        <v>32824.9444</v>
      </c>
      <c r="C274" s="7">
        <f t="shared" si="52"/>
        <v>39256.560499536936</v>
      </c>
      <c r="D274" s="7">
        <f t="shared" si="59"/>
        <v>-57399.082640000001</v>
      </c>
      <c r="E274" s="5">
        <f t="shared" si="60"/>
        <v>-121.57942533275087</v>
      </c>
      <c r="F274" s="12">
        <f t="shared" si="53"/>
        <v>6.9693714135745368E-3</v>
      </c>
      <c r="G274" s="12">
        <f t="shared" si="54"/>
        <v>2.6338786779726946E-3</v>
      </c>
      <c r="H274" s="9">
        <f t="shared" si="61"/>
        <v>0.37792198487837492</v>
      </c>
      <c r="I274" s="9">
        <f t="shared" si="55"/>
        <v>1.2578616352201257E-3</v>
      </c>
      <c r="J274" s="9">
        <f t="shared" si="56"/>
        <v>-4.9662302428426406</v>
      </c>
      <c r="K274" s="9">
        <f t="shared" si="57"/>
        <v>-5.9392977367170223</v>
      </c>
      <c r="L274">
        <f t="shared" si="58"/>
        <v>-0.35609139544452495</v>
      </c>
      <c r="M274">
        <f t="shared" si="62"/>
        <v>522</v>
      </c>
    </row>
    <row r="275" spans="1:13">
      <c r="A275">
        <v>797</v>
      </c>
      <c r="B275" s="7">
        <f t="shared" si="51"/>
        <v>33023.517039999999</v>
      </c>
      <c r="C275" s="7">
        <f t="shared" si="52"/>
        <v>39499.776457352767</v>
      </c>
      <c r="D275" s="7">
        <f t="shared" si="59"/>
        <v>-57444.520879999996</v>
      </c>
      <c r="E275" s="5">
        <f t="shared" si="60"/>
        <v>-121.63650857886169</v>
      </c>
      <c r="F275" s="12">
        <f t="shared" si="53"/>
        <v>6.8484325903687727E-3</v>
      </c>
      <c r="G275" s="12">
        <f t="shared" si="54"/>
        <v>2.5770795597218278E-3</v>
      </c>
      <c r="H275" s="9">
        <f t="shared" si="61"/>
        <v>0.37630209916150431</v>
      </c>
      <c r="I275" s="9">
        <f t="shared" si="55"/>
        <v>1.2547051442910915E-3</v>
      </c>
      <c r="J275" s="9">
        <f t="shared" si="56"/>
        <v>-4.9837354718153142</v>
      </c>
      <c r="K275" s="9">
        <f t="shared" si="57"/>
        <v>-5.961098474788149</v>
      </c>
      <c r="L275">
        <f t="shared" si="58"/>
        <v>-0.35766332528355593</v>
      </c>
      <c r="M275">
        <f t="shared" si="62"/>
        <v>524</v>
      </c>
    </row>
    <row r="276" spans="1:13">
      <c r="A276">
        <v>799</v>
      </c>
      <c r="B276" s="7">
        <f t="shared" si="51"/>
        <v>33222.089679999997</v>
      </c>
      <c r="C276" s="7">
        <f t="shared" si="52"/>
        <v>39743.10643847521</v>
      </c>
      <c r="D276" s="7">
        <f t="shared" si="59"/>
        <v>-57489.95912</v>
      </c>
      <c r="E276" s="5">
        <f t="shared" si="60"/>
        <v>-121.69344875904282</v>
      </c>
      <c r="F276" s="12">
        <f t="shared" si="53"/>
        <v>6.730182185093519E-3</v>
      </c>
      <c r="G276" s="12">
        <f t="shared" si="54"/>
        <v>2.5217372313057242E-3</v>
      </c>
      <c r="H276" s="9">
        <f t="shared" si="61"/>
        <v>0.37469078279798207</v>
      </c>
      <c r="I276" s="9">
        <f t="shared" si="55"/>
        <v>1.2515644555694619E-3</v>
      </c>
      <c r="J276" s="9">
        <f t="shared" si="56"/>
        <v>-5.0011530650985119</v>
      </c>
      <c r="K276" s="9">
        <f t="shared" si="57"/>
        <v>-5.9828072374680534</v>
      </c>
      <c r="L276">
        <f t="shared" si="58"/>
        <v>-0.3592336670205698</v>
      </c>
      <c r="M276">
        <f t="shared" si="62"/>
        <v>526</v>
      </c>
    </row>
    <row r="277" spans="1:13">
      <c r="A277">
        <v>801</v>
      </c>
      <c r="B277" s="7">
        <f t="shared" si="51"/>
        <v>33420.662319999996</v>
      </c>
      <c r="C277" s="7">
        <f t="shared" si="52"/>
        <v>39986.550157488651</v>
      </c>
      <c r="D277" s="7">
        <f t="shared" si="59"/>
        <v>-57535.397360000003</v>
      </c>
      <c r="E277" s="5">
        <f t="shared" si="60"/>
        <v>-121.75024658862505</v>
      </c>
      <c r="F277" s="12">
        <f t="shared" si="53"/>
        <v>6.614548887437479E-3</v>
      </c>
      <c r="G277" s="12">
        <f t="shared" si="54"/>
        <v>2.4678087425602097E-3</v>
      </c>
      <c r="H277" s="9">
        <f t="shared" si="61"/>
        <v>0.37308798900060069</v>
      </c>
      <c r="I277" s="9">
        <f t="shared" si="55"/>
        <v>1.2484394506866417E-3</v>
      </c>
      <c r="J277" s="9">
        <f t="shared" si="56"/>
        <v>-5.0184836791393481</v>
      </c>
      <c r="K277" s="9">
        <f t="shared" si="57"/>
        <v>-6.0044246708526554</v>
      </c>
      <c r="L277">
        <f t="shared" si="58"/>
        <v>-0.36080241686757408</v>
      </c>
      <c r="M277">
        <f t="shared" si="62"/>
        <v>528</v>
      </c>
    </row>
    <row r="278" spans="1:13">
      <c r="A278">
        <v>803</v>
      </c>
      <c r="B278" s="7">
        <f t="shared" si="51"/>
        <v>33619.234960000009</v>
      </c>
      <c r="C278" s="7">
        <f t="shared" si="52"/>
        <v>40230.10733040276</v>
      </c>
      <c r="D278" s="7">
        <f t="shared" si="59"/>
        <v>-57580.835599999999</v>
      </c>
      <c r="E278" s="5">
        <f t="shared" si="60"/>
        <v>-121.80690277758748</v>
      </c>
      <c r="F278" s="12">
        <f t="shared" si="53"/>
        <v>6.5014635632769675E-3</v>
      </c>
      <c r="G278" s="12">
        <f t="shared" si="54"/>
        <v>2.415252566813414E-3</v>
      </c>
      <c r="H278" s="9">
        <f t="shared" si="61"/>
        <v>0.37149367112595821</v>
      </c>
      <c r="I278" s="9">
        <f t="shared" si="55"/>
        <v>1.2453300124533001E-3</v>
      </c>
      <c r="J278" s="9">
        <f t="shared" si="56"/>
        <v>-5.0357279638449883</v>
      </c>
      <c r="K278" s="9">
        <f t="shared" si="57"/>
        <v>-6.0259514148145383</v>
      </c>
      <c r="L278">
        <f t="shared" si="58"/>
        <v>-0.36236957115244062</v>
      </c>
      <c r="M278">
        <f t="shared" si="62"/>
        <v>530</v>
      </c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Kahn</dc:creator>
  <cp:lastModifiedBy>Jason Kahn</cp:lastModifiedBy>
  <dcterms:created xsi:type="dcterms:W3CDTF">2010-11-03T03:20:47Z</dcterms:created>
  <dcterms:modified xsi:type="dcterms:W3CDTF">2016-06-07T20:56:06Z</dcterms:modified>
</cp:coreProperties>
</file>